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настоящее\проверки\ФОМС\заключение\2017 год\октябрь - проект бюджета ТФОМС на 2018 год\30.10.2017 заключение\"/>
    </mc:Choice>
  </mc:AlternateContent>
  <bookViews>
    <workbookView xWindow="0" yWindow="0" windowWidth="28800" windowHeight="11835" activeTab="3"/>
  </bookViews>
  <sheets>
    <sheet name="2" sheetId="3" r:id="rId1"/>
    <sheet name="3" sheetId="4" r:id="rId2"/>
    <sheet name="4" sheetId="5" r:id="rId3"/>
    <sheet name="5" sheetId="6" r:id="rId4"/>
    <sheet name="1" sheetId="7" r:id="rId5"/>
  </sheets>
  <definedNames>
    <definedName name="_xlnm.Print_Titles" localSheetId="0">'2'!$A:$A,'2'!$3:$6</definedName>
    <definedName name="_xlnm.Print_Titles" localSheetId="2">'4'!$A:$B,'4'!$4:$6</definedName>
    <definedName name="_xlnm.Print_Titles" localSheetId="3">'5'!$B:$B,'5'!$4:$5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8" i="4" l="1"/>
  <c r="AA18" i="4"/>
  <c r="V18" i="4"/>
  <c r="W18" i="4" s="1"/>
  <c r="P12" i="4"/>
  <c r="Q12" i="4"/>
  <c r="R18" i="4"/>
  <c r="S18" i="4" s="1"/>
  <c r="K20" i="3"/>
  <c r="O20" i="3" s="1"/>
  <c r="J20" i="3"/>
  <c r="N20" i="3" s="1"/>
  <c r="I20" i="3"/>
  <c r="M20" i="3" s="1"/>
  <c r="H20" i="3"/>
  <c r="L20" i="3" s="1"/>
  <c r="K19" i="3"/>
  <c r="O19" i="3" s="1"/>
  <c r="J19" i="3"/>
  <c r="N19" i="3" s="1"/>
  <c r="N18" i="3"/>
  <c r="K18" i="3"/>
  <c r="O18" i="3" s="1"/>
  <c r="J18" i="3"/>
  <c r="K17" i="3"/>
  <c r="O17" i="3" s="1"/>
  <c r="J17" i="3"/>
  <c r="N17" i="3" s="1"/>
  <c r="I17" i="3"/>
  <c r="M17" i="3" s="1"/>
  <c r="H17" i="3"/>
  <c r="L17" i="3" s="1"/>
  <c r="K16" i="3"/>
  <c r="O16" i="3" s="1"/>
  <c r="J16" i="3"/>
  <c r="N16" i="3" s="1"/>
  <c r="I16" i="3"/>
  <c r="M16" i="3" s="1"/>
  <c r="H16" i="3"/>
  <c r="L16" i="3" s="1"/>
  <c r="K15" i="3"/>
  <c r="O15" i="3" s="1"/>
  <c r="J15" i="3"/>
  <c r="N15" i="3" s="1"/>
  <c r="I15" i="3"/>
  <c r="M15" i="3" s="1"/>
  <c r="H15" i="3"/>
  <c r="L15" i="3" s="1"/>
  <c r="K14" i="3"/>
  <c r="O14" i="3" s="1"/>
  <c r="J14" i="3"/>
  <c r="N14" i="3" s="1"/>
  <c r="I14" i="3"/>
  <c r="M14" i="3" s="1"/>
  <c r="H14" i="3"/>
  <c r="L14" i="3" s="1"/>
  <c r="K13" i="3"/>
  <c r="O13" i="3" s="1"/>
  <c r="J13" i="3"/>
  <c r="N13" i="3" s="1"/>
  <c r="I13" i="3"/>
  <c r="M13" i="3" s="1"/>
  <c r="H13" i="3"/>
  <c r="L13" i="3" s="1"/>
  <c r="K11" i="3"/>
  <c r="O11" i="3" s="1"/>
  <c r="J11" i="3"/>
  <c r="N11" i="3" s="1"/>
  <c r="I11" i="3"/>
  <c r="M11" i="3" s="1"/>
  <c r="H11" i="3"/>
  <c r="L11" i="3" s="1"/>
  <c r="K10" i="3"/>
  <c r="O10" i="3" s="1"/>
  <c r="J10" i="3"/>
  <c r="N10" i="3" s="1"/>
  <c r="I10" i="3"/>
  <c r="M10" i="3" s="1"/>
  <c r="H10" i="3"/>
  <c r="L10" i="3" s="1"/>
  <c r="K8" i="3"/>
  <c r="O8" i="3" s="1"/>
  <c r="J8" i="3"/>
  <c r="N8" i="3" s="1"/>
  <c r="I8" i="3"/>
  <c r="M8" i="3" s="1"/>
  <c r="H8" i="3"/>
  <c r="L8" i="3" s="1"/>
  <c r="O7" i="3"/>
  <c r="N7" i="3"/>
  <c r="K7" i="3"/>
  <c r="J7" i="3"/>
  <c r="I7" i="3"/>
  <c r="M7" i="3" s="1"/>
  <c r="H7" i="3"/>
  <c r="L7" i="3" s="1"/>
  <c r="L9" i="7"/>
  <c r="M9" i="7" s="1"/>
  <c r="K9" i="7"/>
  <c r="I9" i="7"/>
  <c r="K10" i="7"/>
  <c r="L10" i="7"/>
  <c r="M10" i="7"/>
  <c r="I10" i="7"/>
  <c r="K8" i="7"/>
  <c r="I8" i="7"/>
  <c r="I7" i="7"/>
  <c r="K6" i="7"/>
  <c r="I6" i="7"/>
  <c r="AN44" i="6" l="1"/>
  <c r="AO44" i="6" s="1"/>
  <c r="AM44" i="6"/>
  <c r="AL44" i="6"/>
  <c r="AJ44" i="6"/>
  <c r="AK44" i="6" s="1"/>
  <c r="AN38" i="6"/>
  <c r="AO38" i="6" s="1"/>
  <c r="AM38" i="6"/>
  <c r="AL38" i="6"/>
  <c r="AJ38" i="6"/>
  <c r="AK38" i="6" s="1"/>
  <c r="AN21" i="6"/>
  <c r="AO21" i="6" s="1"/>
  <c r="AM21" i="6"/>
  <c r="AL21" i="6"/>
  <c r="AJ21" i="6"/>
  <c r="AK21" i="6" s="1"/>
  <c r="AN7" i="6"/>
  <c r="AO7" i="6" s="1"/>
  <c r="AM7" i="6"/>
  <c r="AL7" i="6"/>
  <c r="AJ7" i="6"/>
  <c r="AK7" i="6" s="1"/>
  <c r="AN14" i="6"/>
  <c r="AO14" i="6" s="1"/>
  <c r="AM14" i="6"/>
  <c r="AL14" i="6"/>
  <c r="AJ14" i="6"/>
  <c r="AK14" i="6" s="1"/>
  <c r="AO13" i="6"/>
  <c r="AN13" i="6"/>
  <c r="AL13" i="6"/>
  <c r="AM13" i="6" s="1"/>
  <c r="AK13" i="6"/>
  <c r="AJ13" i="6"/>
  <c r="AN25" i="6"/>
  <c r="AO25" i="6" s="1"/>
  <c r="AM25" i="6"/>
  <c r="AL25" i="6"/>
  <c r="AJ25" i="6"/>
  <c r="AK25" i="6" s="1"/>
  <c r="AN49" i="6"/>
  <c r="AO49" i="6" s="1"/>
  <c r="AM49" i="6"/>
  <c r="AL49" i="6"/>
  <c r="AJ49" i="6"/>
  <c r="AK49" i="6" s="1"/>
  <c r="AN57" i="6"/>
  <c r="AO57" i="6" s="1"/>
  <c r="AL57" i="6"/>
  <c r="AM57" i="6" s="1"/>
  <c r="AJ57" i="6"/>
  <c r="AK57" i="6" s="1"/>
  <c r="AN61" i="6"/>
  <c r="AO61" i="6" s="1"/>
  <c r="AM61" i="6"/>
  <c r="AL61" i="6"/>
  <c r="AJ61" i="6"/>
  <c r="AK61" i="6" s="1"/>
  <c r="AN65" i="6"/>
  <c r="AO65" i="6" s="1"/>
  <c r="AM65" i="6"/>
  <c r="AL65" i="6"/>
  <c r="AJ65" i="6"/>
  <c r="AK65" i="6" s="1"/>
  <c r="AN81" i="6"/>
  <c r="AO81" i="6" s="1"/>
  <c r="AM81" i="6"/>
  <c r="AL81" i="6"/>
  <c r="AJ81" i="6"/>
  <c r="AK81" i="6" s="1"/>
  <c r="AN35" i="6"/>
  <c r="AO35" i="6" s="1"/>
  <c r="AM35" i="6"/>
  <c r="AL35" i="6"/>
  <c r="AJ35" i="6"/>
  <c r="AK35" i="6" s="1"/>
  <c r="AN69" i="6"/>
  <c r="AO69" i="6" s="1"/>
  <c r="AL69" i="6"/>
  <c r="AM69" i="6" s="1"/>
  <c r="AJ69" i="6"/>
  <c r="AK69" i="6" s="1"/>
  <c r="AE65" i="6"/>
  <c r="AF65" i="6" s="1"/>
  <c r="AD65" i="6"/>
  <c r="AC65" i="6"/>
  <c r="AA65" i="6"/>
  <c r="AB65" i="6" s="1"/>
  <c r="AE61" i="6"/>
  <c r="AF61" i="6" s="1"/>
  <c r="AD61" i="6"/>
  <c r="AC61" i="6"/>
  <c r="AA61" i="6"/>
  <c r="AB61" i="6" s="1"/>
  <c r="AE57" i="6"/>
  <c r="AF57" i="6" s="1"/>
  <c r="AD57" i="6"/>
  <c r="AC57" i="6"/>
  <c r="AA57" i="6"/>
  <c r="AB57" i="6" s="1"/>
  <c r="AF14" i="6"/>
  <c r="AE14" i="6"/>
  <c r="AD14" i="6"/>
  <c r="AC14" i="6"/>
  <c r="AB14" i="6"/>
  <c r="AA14" i="6"/>
  <c r="V82" i="6"/>
  <c r="W82" i="6" s="1"/>
  <c r="V48" i="6"/>
  <c r="W48" i="6" s="1"/>
  <c r="W47" i="6"/>
  <c r="V47" i="6"/>
  <c r="V41" i="6"/>
  <c r="W41" i="6" s="1"/>
  <c r="W40" i="6"/>
  <c r="V40" i="6"/>
  <c r="V39" i="6"/>
  <c r="W39" i="6" s="1"/>
  <c r="V35" i="6"/>
  <c r="W35" i="6" s="1"/>
  <c r="V21" i="6"/>
  <c r="W21" i="6" s="1"/>
  <c r="V14" i="6"/>
  <c r="W14" i="6" s="1"/>
  <c r="W13" i="6"/>
  <c r="V13" i="6"/>
  <c r="S83" i="6"/>
  <c r="T83" i="6" s="1"/>
  <c r="Q83" i="6"/>
  <c r="R83" i="6" s="1"/>
  <c r="O83" i="6"/>
  <c r="P83" i="6" s="1"/>
  <c r="M83" i="6"/>
  <c r="N83" i="6" s="1"/>
  <c r="K83" i="6"/>
  <c r="L83" i="6" s="1"/>
  <c r="M82" i="6"/>
  <c r="N82" i="6" s="1"/>
  <c r="K82" i="6"/>
  <c r="L82" i="6" s="1"/>
  <c r="S82" i="6" l="1"/>
  <c r="T82" i="6" s="1"/>
  <c r="Q82" i="6"/>
  <c r="R82" i="6" s="1"/>
  <c r="O82" i="6"/>
  <c r="P82" i="6" s="1"/>
  <c r="S81" i="6"/>
  <c r="T81" i="6" s="1"/>
  <c r="Q81" i="6"/>
  <c r="R81" i="6" s="1"/>
  <c r="O81" i="6"/>
  <c r="P81" i="6" s="1"/>
  <c r="S80" i="6"/>
  <c r="T80" i="6" s="1"/>
  <c r="Q80" i="6"/>
  <c r="R80" i="6" s="1"/>
  <c r="O80" i="6"/>
  <c r="P80" i="6" s="1"/>
  <c r="S79" i="6"/>
  <c r="T79" i="6" s="1"/>
  <c r="Q79" i="6"/>
  <c r="R79" i="6" s="1"/>
  <c r="O79" i="6"/>
  <c r="P79" i="6" s="1"/>
  <c r="S76" i="6"/>
  <c r="T76" i="6" s="1"/>
  <c r="Q76" i="6"/>
  <c r="R76" i="6" s="1"/>
  <c r="O76" i="6"/>
  <c r="P76" i="6" s="1"/>
  <c r="S75" i="6"/>
  <c r="T75" i="6" s="1"/>
  <c r="Q75" i="6"/>
  <c r="R75" i="6" s="1"/>
  <c r="O75" i="6"/>
  <c r="P75" i="6" s="1"/>
  <c r="S73" i="6"/>
  <c r="T73" i="6" s="1"/>
  <c r="Q73" i="6"/>
  <c r="R73" i="6" s="1"/>
  <c r="O73" i="6"/>
  <c r="P73" i="6" s="1"/>
  <c r="S72" i="6"/>
  <c r="T72" i="6" s="1"/>
  <c r="Q72" i="6"/>
  <c r="R72" i="6" s="1"/>
  <c r="O72" i="6"/>
  <c r="P72" i="6" s="1"/>
  <c r="S71" i="6"/>
  <c r="T71" i="6" s="1"/>
  <c r="Q71" i="6"/>
  <c r="R71" i="6" s="1"/>
  <c r="O71" i="6"/>
  <c r="P71" i="6" s="1"/>
  <c r="S69" i="6"/>
  <c r="T69" i="6" s="1"/>
  <c r="Q69" i="6"/>
  <c r="R69" i="6" s="1"/>
  <c r="O69" i="6"/>
  <c r="P69" i="6" s="1"/>
  <c r="S68" i="6"/>
  <c r="T68" i="6" s="1"/>
  <c r="Q68" i="6"/>
  <c r="R68" i="6" s="1"/>
  <c r="O68" i="6"/>
  <c r="P68" i="6" s="1"/>
  <c r="S67" i="6"/>
  <c r="T67" i="6" s="1"/>
  <c r="Q67" i="6"/>
  <c r="R67" i="6" s="1"/>
  <c r="O67" i="6"/>
  <c r="P67" i="6" s="1"/>
  <c r="S65" i="6"/>
  <c r="T65" i="6" s="1"/>
  <c r="Q65" i="6"/>
  <c r="R65" i="6" s="1"/>
  <c r="O65" i="6"/>
  <c r="P65" i="6" s="1"/>
  <c r="S64" i="6"/>
  <c r="T64" i="6" s="1"/>
  <c r="Q64" i="6"/>
  <c r="R64" i="6" s="1"/>
  <c r="O64" i="6"/>
  <c r="P64" i="6" s="1"/>
  <c r="S63" i="6"/>
  <c r="T63" i="6" s="1"/>
  <c r="Q63" i="6"/>
  <c r="R63" i="6" s="1"/>
  <c r="O63" i="6"/>
  <c r="P63" i="6" s="1"/>
  <c r="S61" i="6"/>
  <c r="T61" i="6" s="1"/>
  <c r="Q61" i="6"/>
  <c r="R61" i="6" s="1"/>
  <c r="O61" i="6"/>
  <c r="P61" i="6" s="1"/>
  <c r="S60" i="6"/>
  <c r="T60" i="6" s="1"/>
  <c r="Q60" i="6"/>
  <c r="R60" i="6" s="1"/>
  <c r="O60" i="6"/>
  <c r="P60" i="6" s="1"/>
  <c r="S59" i="6"/>
  <c r="T59" i="6" s="1"/>
  <c r="Q59" i="6"/>
  <c r="R59" i="6" s="1"/>
  <c r="O59" i="6"/>
  <c r="P59" i="6" s="1"/>
  <c r="S57" i="6"/>
  <c r="T57" i="6" s="1"/>
  <c r="Q57" i="6"/>
  <c r="R57" i="6" s="1"/>
  <c r="O57" i="6"/>
  <c r="P57" i="6" s="1"/>
  <c r="S55" i="6"/>
  <c r="T55" i="6" s="1"/>
  <c r="Q55" i="6"/>
  <c r="R55" i="6" s="1"/>
  <c r="O55" i="6"/>
  <c r="P55" i="6" s="1"/>
  <c r="S54" i="6"/>
  <c r="T54" i="6" s="1"/>
  <c r="Q54" i="6"/>
  <c r="R54" i="6" s="1"/>
  <c r="O54" i="6"/>
  <c r="P54" i="6" s="1"/>
  <c r="S53" i="6"/>
  <c r="T53" i="6" s="1"/>
  <c r="Q53" i="6"/>
  <c r="R53" i="6" s="1"/>
  <c r="O53" i="6"/>
  <c r="P53" i="6" s="1"/>
  <c r="S52" i="6"/>
  <c r="T52" i="6" s="1"/>
  <c r="Q52" i="6"/>
  <c r="R52" i="6" s="1"/>
  <c r="O52" i="6"/>
  <c r="P52" i="6" s="1"/>
  <c r="S51" i="6"/>
  <c r="T51" i="6" s="1"/>
  <c r="Q51" i="6"/>
  <c r="R51" i="6" s="1"/>
  <c r="O51" i="6"/>
  <c r="P51" i="6" s="1"/>
  <c r="S49" i="6"/>
  <c r="T49" i="6" s="1"/>
  <c r="Q49" i="6"/>
  <c r="R49" i="6" s="1"/>
  <c r="O49" i="6"/>
  <c r="P49" i="6" s="1"/>
  <c r="S48" i="6"/>
  <c r="T48" i="6" s="1"/>
  <c r="Q48" i="6"/>
  <c r="R48" i="6" s="1"/>
  <c r="O48" i="6"/>
  <c r="P48" i="6" s="1"/>
  <c r="S47" i="6"/>
  <c r="T47" i="6" s="1"/>
  <c r="Q47" i="6"/>
  <c r="R47" i="6" s="1"/>
  <c r="O47" i="6"/>
  <c r="P47" i="6" s="1"/>
  <c r="S46" i="6"/>
  <c r="T46" i="6" s="1"/>
  <c r="Q46" i="6"/>
  <c r="R46" i="6" s="1"/>
  <c r="O46" i="6"/>
  <c r="P46" i="6" s="1"/>
  <c r="S45" i="6"/>
  <c r="T45" i="6" s="1"/>
  <c r="Q45" i="6"/>
  <c r="R45" i="6" s="1"/>
  <c r="O45" i="6"/>
  <c r="P45" i="6" s="1"/>
  <c r="S44" i="6"/>
  <c r="T44" i="6" s="1"/>
  <c r="Q44" i="6"/>
  <c r="R44" i="6" s="1"/>
  <c r="O44" i="6"/>
  <c r="P44" i="6" s="1"/>
  <c r="S43" i="6"/>
  <c r="T43" i="6" s="1"/>
  <c r="Q43" i="6"/>
  <c r="R43" i="6" s="1"/>
  <c r="O43" i="6"/>
  <c r="P43" i="6" s="1"/>
  <c r="S41" i="6"/>
  <c r="T41" i="6" s="1"/>
  <c r="Q41" i="6"/>
  <c r="R41" i="6" s="1"/>
  <c r="O41" i="6"/>
  <c r="P41" i="6" s="1"/>
  <c r="S40" i="6"/>
  <c r="T40" i="6" s="1"/>
  <c r="Q40" i="6"/>
  <c r="R40" i="6" s="1"/>
  <c r="O40" i="6"/>
  <c r="P40" i="6" s="1"/>
  <c r="S39" i="6"/>
  <c r="T39" i="6" s="1"/>
  <c r="Q39" i="6"/>
  <c r="R39" i="6" s="1"/>
  <c r="O39" i="6"/>
  <c r="P39" i="6" s="1"/>
  <c r="S38" i="6"/>
  <c r="T38" i="6" s="1"/>
  <c r="Q38" i="6"/>
  <c r="R38" i="6" s="1"/>
  <c r="O38" i="6"/>
  <c r="P38" i="6" s="1"/>
  <c r="S37" i="6"/>
  <c r="T37" i="6" s="1"/>
  <c r="Q37" i="6"/>
  <c r="R37" i="6" s="1"/>
  <c r="O37" i="6"/>
  <c r="P37" i="6" s="1"/>
  <c r="S35" i="6"/>
  <c r="T35" i="6" s="1"/>
  <c r="Q35" i="6"/>
  <c r="R35" i="6" s="1"/>
  <c r="O35" i="6"/>
  <c r="P35" i="6" s="1"/>
  <c r="S33" i="6"/>
  <c r="Q33" i="6"/>
  <c r="O33" i="6"/>
  <c r="S32" i="6"/>
  <c r="T32" i="6" s="1"/>
  <c r="Q32" i="6"/>
  <c r="R32" i="6" s="1"/>
  <c r="O32" i="6"/>
  <c r="P32" i="6" s="1"/>
  <c r="S31" i="6"/>
  <c r="T31" i="6" s="1"/>
  <c r="Q31" i="6"/>
  <c r="R31" i="6" s="1"/>
  <c r="O31" i="6"/>
  <c r="P31" i="6" s="1"/>
  <c r="S30" i="6"/>
  <c r="T30" i="6" s="1"/>
  <c r="Q30" i="6"/>
  <c r="R30" i="6" s="1"/>
  <c r="O30" i="6"/>
  <c r="P30" i="6" s="1"/>
  <c r="S29" i="6"/>
  <c r="T29" i="6" s="1"/>
  <c r="Q29" i="6"/>
  <c r="R29" i="6" s="1"/>
  <c r="O29" i="6"/>
  <c r="P29" i="6" s="1"/>
  <c r="S28" i="6"/>
  <c r="T28" i="6" s="1"/>
  <c r="Q28" i="6"/>
  <c r="R28" i="6" s="1"/>
  <c r="O28" i="6"/>
  <c r="P28" i="6" s="1"/>
  <c r="S25" i="6"/>
  <c r="T25" i="6" s="1"/>
  <c r="Q25" i="6"/>
  <c r="R25" i="6" s="1"/>
  <c r="O25" i="6"/>
  <c r="P25" i="6" s="1"/>
  <c r="S23" i="6"/>
  <c r="T23" i="6" s="1"/>
  <c r="Q23" i="6"/>
  <c r="R23" i="6" s="1"/>
  <c r="O23" i="6"/>
  <c r="P23" i="6" s="1"/>
  <c r="S22" i="6"/>
  <c r="T22" i="6" s="1"/>
  <c r="Q22" i="6"/>
  <c r="R22" i="6" s="1"/>
  <c r="O22" i="6"/>
  <c r="P22" i="6" s="1"/>
  <c r="S21" i="6"/>
  <c r="T21" i="6" s="1"/>
  <c r="Q21" i="6"/>
  <c r="R21" i="6" s="1"/>
  <c r="O21" i="6"/>
  <c r="P21" i="6" s="1"/>
  <c r="S20" i="6"/>
  <c r="T20" i="6" s="1"/>
  <c r="Q20" i="6"/>
  <c r="R20" i="6" s="1"/>
  <c r="O20" i="6"/>
  <c r="P20" i="6" s="1"/>
  <c r="T19" i="6"/>
  <c r="S19" i="6"/>
  <c r="Q19" i="6"/>
  <c r="R19" i="6" s="1"/>
  <c r="O19" i="6"/>
  <c r="P19" i="6" s="1"/>
  <c r="S18" i="6"/>
  <c r="T18" i="6" s="1"/>
  <c r="Q18" i="6"/>
  <c r="R18" i="6" s="1"/>
  <c r="O18" i="6"/>
  <c r="P18" i="6" s="1"/>
  <c r="S17" i="6"/>
  <c r="T17" i="6" s="1"/>
  <c r="Q17" i="6"/>
  <c r="R17" i="6" s="1"/>
  <c r="O17" i="6"/>
  <c r="P17" i="6" s="1"/>
  <c r="S16" i="6"/>
  <c r="T16" i="6" s="1"/>
  <c r="Q16" i="6"/>
  <c r="R16" i="6" s="1"/>
  <c r="O16" i="6"/>
  <c r="P16" i="6" s="1"/>
  <c r="S14" i="6"/>
  <c r="T14" i="6" s="1"/>
  <c r="Q14" i="6"/>
  <c r="R14" i="6" s="1"/>
  <c r="O14" i="6"/>
  <c r="P14" i="6" s="1"/>
  <c r="S13" i="6"/>
  <c r="T13" i="6" s="1"/>
  <c r="Q13" i="6"/>
  <c r="R13" i="6" s="1"/>
  <c r="O13" i="6"/>
  <c r="P13" i="6" s="1"/>
  <c r="S12" i="6"/>
  <c r="T12" i="6" s="1"/>
  <c r="Q12" i="6"/>
  <c r="R12" i="6" s="1"/>
  <c r="O12" i="6"/>
  <c r="P12" i="6" s="1"/>
  <c r="S11" i="6"/>
  <c r="T11" i="6" s="1"/>
  <c r="Q11" i="6"/>
  <c r="R11" i="6" s="1"/>
  <c r="O11" i="6"/>
  <c r="P11" i="6" s="1"/>
  <c r="S10" i="6"/>
  <c r="T10" i="6" s="1"/>
  <c r="Q10" i="6"/>
  <c r="R10" i="6" s="1"/>
  <c r="O10" i="6"/>
  <c r="P10" i="6" s="1"/>
  <c r="T9" i="6"/>
  <c r="S9" i="6"/>
  <c r="Q9" i="6"/>
  <c r="R9" i="6" s="1"/>
  <c r="O9" i="6"/>
  <c r="P9" i="6" s="1"/>
  <c r="S7" i="6"/>
  <c r="T7" i="6" s="1"/>
  <c r="Q7" i="6"/>
  <c r="R7" i="6" s="1"/>
  <c r="O7" i="6"/>
  <c r="P7" i="6" s="1"/>
  <c r="M81" i="6"/>
  <c r="N81" i="6" s="1"/>
  <c r="K81" i="6"/>
  <c r="L81" i="6" s="1"/>
  <c r="M80" i="6"/>
  <c r="N80" i="6" s="1"/>
  <c r="K80" i="6"/>
  <c r="L80" i="6" s="1"/>
  <c r="M79" i="6"/>
  <c r="N79" i="6" s="1"/>
  <c r="K79" i="6"/>
  <c r="L79" i="6" s="1"/>
  <c r="M76" i="6"/>
  <c r="N76" i="6" s="1"/>
  <c r="K76" i="6"/>
  <c r="L76" i="6" s="1"/>
  <c r="M75" i="6"/>
  <c r="N75" i="6" s="1"/>
  <c r="K75" i="6"/>
  <c r="L75" i="6" s="1"/>
  <c r="M73" i="6"/>
  <c r="N73" i="6" s="1"/>
  <c r="K73" i="6"/>
  <c r="L73" i="6" s="1"/>
  <c r="M72" i="6"/>
  <c r="N72" i="6" s="1"/>
  <c r="K72" i="6"/>
  <c r="L72" i="6" s="1"/>
  <c r="M71" i="6"/>
  <c r="N71" i="6" s="1"/>
  <c r="K71" i="6"/>
  <c r="L71" i="6" s="1"/>
  <c r="M69" i="6"/>
  <c r="N69" i="6" s="1"/>
  <c r="K69" i="6"/>
  <c r="L69" i="6" s="1"/>
  <c r="M68" i="6"/>
  <c r="N68" i="6" s="1"/>
  <c r="K68" i="6"/>
  <c r="L68" i="6" s="1"/>
  <c r="M67" i="6"/>
  <c r="N67" i="6" s="1"/>
  <c r="K67" i="6"/>
  <c r="L67" i="6" s="1"/>
  <c r="M65" i="6"/>
  <c r="N65" i="6" s="1"/>
  <c r="K65" i="6"/>
  <c r="L65" i="6" s="1"/>
  <c r="M64" i="6"/>
  <c r="N64" i="6" s="1"/>
  <c r="K64" i="6"/>
  <c r="L64" i="6" s="1"/>
  <c r="M63" i="6"/>
  <c r="N63" i="6" s="1"/>
  <c r="K63" i="6"/>
  <c r="L63" i="6" s="1"/>
  <c r="M61" i="6"/>
  <c r="N61" i="6" s="1"/>
  <c r="K61" i="6"/>
  <c r="L61" i="6" s="1"/>
  <c r="M60" i="6"/>
  <c r="N60" i="6" s="1"/>
  <c r="K60" i="6"/>
  <c r="L60" i="6" s="1"/>
  <c r="M59" i="6"/>
  <c r="N59" i="6" s="1"/>
  <c r="K59" i="6"/>
  <c r="L59" i="6" s="1"/>
  <c r="M57" i="6"/>
  <c r="N57" i="6" s="1"/>
  <c r="K57" i="6"/>
  <c r="L57" i="6" s="1"/>
  <c r="M55" i="6"/>
  <c r="N55" i="6" s="1"/>
  <c r="K55" i="6"/>
  <c r="L55" i="6" s="1"/>
  <c r="M54" i="6"/>
  <c r="N54" i="6" s="1"/>
  <c r="K54" i="6"/>
  <c r="L54" i="6" s="1"/>
  <c r="M53" i="6"/>
  <c r="N53" i="6" s="1"/>
  <c r="K53" i="6"/>
  <c r="L53" i="6" s="1"/>
  <c r="M52" i="6"/>
  <c r="N52" i="6" s="1"/>
  <c r="K52" i="6"/>
  <c r="L52" i="6" s="1"/>
  <c r="M51" i="6"/>
  <c r="N51" i="6" s="1"/>
  <c r="K51" i="6"/>
  <c r="L51" i="6" s="1"/>
  <c r="M49" i="6"/>
  <c r="N49" i="6" s="1"/>
  <c r="K49" i="6"/>
  <c r="L49" i="6" s="1"/>
  <c r="M48" i="6"/>
  <c r="N48" i="6" s="1"/>
  <c r="K48" i="6"/>
  <c r="L48" i="6" s="1"/>
  <c r="M47" i="6"/>
  <c r="N47" i="6" s="1"/>
  <c r="K47" i="6"/>
  <c r="L47" i="6" s="1"/>
  <c r="M46" i="6"/>
  <c r="N46" i="6" s="1"/>
  <c r="K46" i="6"/>
  <c r="L46" i="6" s="1"/>
  <c r="M45" i="6"/>
  <c r="N45" i="6" s="1"/>
  <c r="K45" i="6"/>
  <c r="L45" i="6" s="1"/>
  <c r="M44" i="6"/>
  <c r="N44" i="6" s="1"/>
  <c r="K44" i="6"/>
  <c r="L44" i="6" s="1"/>
  <c r="M43" i="6"/>
  <c r="N43" i="6" s="1"/>
  <c r="K43" i="6"/>
  <c r="L43" i="6" s="1"/>
  <c r="M41" i="6"/>
  <c r="N41" i="6" s="1"/>
  <c r="K41" i="6"/>
  <c r="L41" i="6" s="1"/>
  <c r="N40" i="6"/>
  <c r="M40" i="6"/>
  <c r="K40" i="6"/>
  <c r="L40" i="6" s="1"/>
  <c r="M39" i="6"/>
  <c r="N39" i="6" s="1"/>
  <c r="K39" i="6"/>
  <c r="L39" i="6" s="1"/>
  <c r="M38" i="6"/>
  <c r="N38" i="6" s="1"/>
  <c r="K38" i="6"/>
  <c r="L38" i="6" s="1"/>
  <c r="M37" i="6"/>
  <c r="N37" i="6" s="1"/>
  <c r="K37" i="6"/>
  <c r="L37" i="6" s="1"/>
  <c r="M35" i="6"/>
  <c r="N35" i="6" s="1"/>
  <c r="K35" i="6"/>
  <c r="L35" i="6" s="1"/>
  <c r="M33" i="6"/>
  <c r="K33" i="6"/>
  <c r="M32" i="6"/>
  <c r="N32" i="6" s="1"/>
  <c r="K32" i="6"/>
  <c r="L32" i="6" s="1"/>
  <c r="M31" i="6"/>
  <c r="N31" i="6" s="1"/>
  <c r="K31" i="6"/>
  <c r="L31" i="6" s="1"/>
  <c r="M30" i="6"/>
  <c r="N30" i="6" s="1"/>
  <c r="K30" i="6"/>
  <c r="L30" i="6" s="1"/>
  <c r="M29" i="6"/>
  <c r="N29" i="6" s="1"/>
  <c r="K29" i="6"/>
  <c r="L29" i="6" s="1"/>
  <c r="M28" i="6"/>
  <c r="N28" i="6" s="1"/>
  <c r="M25" i="6"/>
  <c r="N25" i="6" s="1"/>
  <c r="K25" i="6"/>
  <c r="L25" i="6" s="1"/>
  <c r="M23" i="6"/>
  <c r="N23" i="6" s="1"/>
  <c r="K23" i="6"/>
  <c r="L23" i="6" s="1"/>
  <c r="M22" i="6"/>
  <c r="N22" i="6" s="1"/>
  <c r="K22" i="6"/>
  <c r="L22" i="6" s="1"/>
  <c r="M21" i="6"/>
  <c r="N21" i="6" s="1"/>
  <c r="K21" i="6"/>
  <c r="L21" i="6" s="1"/>
  <c r="M20" i="6"/>
  <c r="N20" i="6" s="1"/>
  <c r="K20" i="6"/>
  <c r="L20" i="6" s="1"/>
  <c r="M19" i="6"/>
  <c r="N19" i="6" s="1"/>
  <c r="K19" i="6"/>
  <c r="L19" i="6" s="1"/>
  <c r="M18" i="6"/>
  <c r="N18" i="6" s="1"/>
  <c r="K18" i="6"/>
  <c r="L18" i="6" s="1"/>
  <c r="M17" i="6"/>
  <c r="N17" i="6" s="1"/>
  <c r="K17" i="6"/>
  <c r="L17" i="6" s="1"/>
  <c r="M16" i="6"/>
  <c r="N16" i="6" s="1"/>
  <c r="K16" i="6"/>
  <c r="L16" i="6" s="1"/>
  <c r="M14" i="6"/>
  <c r="N14" i="6" s="1"/>
  <c r="K14" i="6"/>
  <c r="L14" i="6" s="1"/>
  <c r="M13" i="6"/>
  <c r="N13" i="6" s="1"/>
  <c r="K13" i="6"/>
  <c r="L13" i="6" s="1"/>
  <c r="M12" i="6"/>
  <c r="N12" i="6" s="1"/>
  <c r="K12" i="6"/>
  <c r="L12" i="6" s="1"/>
  <c r="M11" i="6"/>
  <c r="N11" i="6" s="1"/>
  <c r="K11" i="6"/>
  <c r="L11" i="6" s="1"/>
  <c r="M10" i="6"/>
  <c r="N10" i="6" s="1"/>
  <c r="K10" i="6"/>
  <c r="L10" i="6" s="1"/>
  <c r="M9" i="6"/>
  <c r="N9" i="6" s="1"/>
  <c r="K9" i="6"/>
  <c r="L9" i="6" s="1"/>
  <c r="N7" i="6"/>
  <c r="M7" i="6"/>
  <c r="K7" i="6"/>
  <c r="L7" i="6" s="1"/>
  <c r="M26" i="6" l="1"/>
  <c r="W15" i="5" l="1"/>
  <c r="X15" i="5" s="1"/>
  <c r="W14" i="5"/>
  <c r="X14" i="5" s="1"/>
  <c r="W12" i="5"/>
  <c r="X12" i="5" s="1"/>
  <c r="W11" i="5"/>
  <c r="X11" i="5" s="1"/>
  <c r="W9" i="5"/>
  <c r="X9" i="5" s="1"/>
  <c r="W8" i="5"/>
  <c r="X8" i="5" s="1"/>
  <c r="S15" i="5"/>
  <c r="T15" i="5" s="1"/>
  <c r="S14" i="5"/>
  <c r="T14" i="5" s="1"/>
  <c r="S12" i="5"/>
  <c r="T12" i="5" s="1"/>
  <c r="S11" i="5"/>
  <c r="T11" i="5" s="1"/>
  <c r="S9" i="5"/>
  <c r="T9" i="5" s="1"/>
  <c r="S8" i="5"/>
  <c r="T8" i="5" s="1"/>
  <c r="O15" i="5"/>
  <c r="P15" i="5" s="1"/>
  <c r="O14" i="5"/>
  <c r="P14" i="5" s="1"/>
  <c r="O12" i="5"/>
  <c r="P12" i="5" s="1"/>
  <c r="O11" i="5"/>
  <c r="P11" i="5" s="1"/>
  <c r="O9" i="5"/>
  <c r="P9" i="5" s="1"/>
  <c r="O8" i="5"/>
  <c r="P8" i="5" s="1"/>
  <c r="Y15" i="5"/>
  <c r="Z15" i="5" s="1"/>
  <c r="Y13" i="5"/>
  <c r="Z13" i="5" s="1"/>
  <c r="Y12" i="5"/>
  <c r="Z12" i="5" s="1"/>
  <c r="Y11" i="5"/>
  <c r="Z11" i="5" s="1"/>
  <c r="Y10" i="5"/>
  <c r="Z10" i="5" s="1"/>
  <c r="Y9" i="5"/>
  <c r="Z9" i="5" s="1"/>
  <c r="Y8" i="5"/>
  <c r="Z8" i="5" s="1"/>
  <c r="Y7" i="5"/>
  <c r="Z7" i="5" s="1"/>
  <c r="U15" i="5"/>
  <c r="V15" i="5" s="1"/>
  <c r="U13" i="5"/>
  <c r="V13" i="5" s="1"/>
  <c r="U12" i="5"/>
  <c r="V12" i="5" s="1"/>
  <c r="U11" i="5"/>
  <c r="V11" i="5" s="1"/>
  <c r="U10" i="5"/>
  <c r="V10" i="5" s="1"/>
  <c r="U9" i="5"/>
  <c r="V9" i="5" s="1"/>
  <c r="U8" i="5"/>
  <c r="V8" i="5" s="1"/>
  <c r="U7" i="5"/>
  <c r="V7" i="5" s="1"/>
  <c r="Q15" i="5"/>
  <c r="R15" i="5" s="1"/>
  <c r="Q13" i="5"/>
  <c r="R13" i="5" s="1"/>
  <c r="Q12" i="5"/>
  <c r="R12" i="5" s="1"/>
  <c r="Q11" i="5"/>
  <c r="R11" i="5" s="1"/>
  <c r="Q10" i="5"/>
  <c r="R10" i="5" s="1"/>
  <c r="Q9" i="5"/>
  <c r="R9" i="5" s="1"/>
  <c r="Q8" i="5"/>
  <c r="R8" i="5" s="1"/>
  <c r="Q7" i="5"/>
  <c r="R7" i="5" s="1"/>
  <c r="X19" i="4" l="1"/>
  <c r="Y19" i="4" s="1"/>
  <c r="T19" i="4"/>
  <c r="U19" i="4" s="1"/>
  <c r="P19" i="4"/>
  <c r="Q19" i="4" s="1"/>
  <c r="Z17" i="4"/>
  <c r="AA17" i="4" s="1"/>
  <c r="V17" i="4"/>
  <c r="W17" i="4" s="1"/>
  <c r="R17" i="4"/>
  <c r="S17" i="4" s="1"/>
  <c r="Z16" i="4"/>
  <c r="AA16" i="4" s="1"/>
  <c r="X16" i="4"/>
  <c r="Y16" i="4" s="1"/>
  <c r="V16" i="4"/>
  <c r="W16" i="4" s="1"/>
  <c r="T16" i="4"/>
  <c r="U16" i="4" s="1"/>
  <c r="R16" i="4"/>
  <c r="S16" i="4" s="1"/>
  <c r="P16" i="4"/>
  <c r="Q16" i="4" s="1"/>
  <c r="Z15" i="4"/>
  <c r="AA15" i="4" s="1"/>
  <c r="X15" i="4"/>
  <c r="Y15" i="4" s="1"/>
  <c r="V15" i="4"/>
  <c r="W15" i="4" s="1"/>
  <c r="T15" i="4"/>
  <c r="U15" i="4" s="1"/>
  <c r="R15" i="4"/>
  <c r="S15" i="4" s="1"/>
  <c r="P15" i="4"/>
  <c r="Q15" i="4" s="1"/>
  <c r="Z14" i="4"/>
  <c r="AA14" i="4" s="1"/>
  <c r="V14" i="4"/>
  <c r="W14" i="4" s="1"/>
  <c r="R14" i="4"/>
  <c r="S14" i="4" s="1"/>
  <c r="Z13" i="4"/>
  <c r="AA13" i="4" s="1"/>
  <c r="X13" i="4"/>
  <c r="Y13" i="4" s="1"/>
  <c r="V13" i="4"/>
  <c r="W13" i="4" s="1"/>
  <c r="T13" i="4"/>
  <c r="U13" i="4" s="1"/>
  <c r="R13" i="4"/>
  <c r="S13" i="4" s="1"/>
  <c r="P13" i="4"/>
  <c r="Q13" i="4" s="1"/>
  <c r="Z12" i="4"/>
  <c r="AA12" i="4" s="1"/>
  <c r="X12" i="4"/>
  <c r="Y12" i="4" s="1"/>
  <c r="V12" i="4"/>
  <c r="W12" i="4" s="1"/>
  <c r="T12" i="4"/>
  <c r="U12" i="4" s="1"/>
  <c r="R12" i="4"/>
  <c r="S12" i="4" s="1"/>
  <c r="Z11" i="4"/>
  <c r="AA11" i="4" s="1"/>
  <c r="V11" i="4"/>
  <c r="W11" i="4" s="1"/>
  <c r="R11" i="4"/>
  <c r="S11" i="4" s="1"/>
  <c r="I4" i="7" l="1"/>
  <c r="I5" i="7"/>
  <c r="I11" i="7"/>
  <c r="I13" i="7"/>
  <c r="L13" i="7" l="1"/>
  <c r="M13" i="7" s="1"/>
  <c r="L12" i="7"/>
  <c r="L11" i="7"/>
  <c r="M11" i="7" s="1"/>
  <c r="L8" i="7"/>
  <c r="M8" i="7" s="1"/>
  <c r="L7" i="7"/>
  <c r="M7" i="7" s="1"/>
  <c r="L6" i="7"/>
  <c r="M6" i="7" s="1"/>
  <c r="L5" i="7"/>
  <c r="M5" i="7" s="1"/>
  <c r="L4" i="7"/>
  <c r="M4" i="7" s="1"/>
  <c r="K13" i="7"/>
  <c r="K11" i="7"/>
  <c r="K7" i="7"/>
  <c r="K5" i="7"/>
  <c r="K4" i="7"/>
</calcChain>
</file>

<file path=xl/sharedStrings.xml><?xml version="1.0" encoding="utf-8"?>
<sst xmlns="http://schemas.openxmlformats.org/spreadsheetml/2006/main" count="482" uniqueCount="198">
  <si>
    <t>в %</t>
  </si>
  <si>
    <t>за счет средств бюджета субъекта РФ</t>
  </si>
  <si>
    <t>вызов</t>
  </si>
  <si>
    <t>случай госпитализации</t>
  </si>
  <si>
    <t>Наименование показателя</t>
  </si>
  <si>
    <t>Объемы оказания медицинской помощи</t>
  </si>
  <si>
    <t>%</t>
  </si>
  <si>
    <t>бюджет</t>
  </si>
  <si>
    <t>ОМС</t>
  </si>
  <si>
    <t>750</t>
  </si>
  <si>
    <t>- с профилактической целью, число посещений</t>
  </si>
  <si>
    <t xml:space="preserve">- в неотложной форме, число посещений </t>
  </si>
  <si>
    <t>- обращения в связи с заболеваниями, число обращений</t>
  </si>
  <si>
    <r>
      <t xml:space="preserve">Медицинская помощь, оказанная стационарно, </t>
    </r>
    <r>
      <rPr>
        <sz val="10"/>
        <color indexed="8"/>
        <rFont val="Times New Roman"/>
        <family val="1"/>
        <charset val="204"/>
      </rPr>
      <t>число случаев госпитализации</t>
    </r>
  </si>
  <si>
    <r>
      <rPr>
        <b/>
        <sz val="10"/>
        <color indexed="8"/>
        <rFont val="Times New Roman"/>
        <family val="1"/>
        <charset val="204"/>
      </rPr>
      <t>Паллиативная медицинская помощь</t>
    </r>
    <r>
      <rPr>
        <sz val="10"/>
        <color indexed="8"/>
        <rFont val="Times New Roman"/>
        <family val="1"/>
        <charset val="204"/>
      </rPr>
      <t xml:space="preserve">, число койко-дней </t>
    </r>
  </si>
  <si>
    <t>2014</t>
  </si>
  <si>
    <t>2015</t>
  </si>
  <si>
    <t>Ед. изм.</t>
  </si>
  <si>
    <t>на жителя</t>
  </si>
  <si>
    <t>в рамках БП ОМС*</t>
  </si>
  <si>
    <t>Средние нормативы объема медицинской помощи</t>
  </si>
  <si>
    <t>для скорой медицинской помощи вне медицинской организации, включая медицинскую эвакуацию</t>
  </si>
  <si>
    <t>посещения</t>
  </si>
  <si>
    <t>для медицинской помощи в амбулаторных условиях, оказываемой в связи с заболеваниями</t>
  </si>
  <si>
    <t>обращения</t>
  </si>
  <si>
    <t>для медицинской помощи в амбулаторных условиях, оказываемой в неотложной форме</t>
  </si>
  <si>
    <t xml:space="preserve">для медицинской помощи в условиях дневных стационаров </t>
  </si>
  <si>
    <t>для медицинской помощи в стационарных условиях</t>
  </si>
  <si>
    <t>6.1</t>
  </si>
  <si>
    <t>койко-дни</t>
  </si>
  <si>
    <t>7</t>
  </si>
  <si>
    <t>для паллиативной медицинской помощи в стационарных условиях</t>
  </si>
  <si>
    <t xml:space="preserve">для медицинской помощи в амбулаторных условиях, оказываемой с профилактической и иными целями </t>
  </si>
  <si>
    <t>за счет средств областного бюджета</t>
  </si>
  <si>
    <t>на 1 посещение при оказании медицинской помощи в неотложной форме в амбулаторных условиях</t>
  </si>
  <si>
    <t>на 1 случай госпитализации в медицинских организациях (их структурных подразделениях), оказывающих медицинскую помощь в стационарных условиях</t>
  </si>
  <si>
    <t xml:space="preserve">на 1 койко-день по медицинской реабилитации в специализированных больницах и центрах, оказывающих медицинскую помощь по профилю "Медицинская реабилитация", и реабилитационных отделениях медицинских организаций </t>
  </si>
  <si>
    <t>на 1 койко-день в медицинских организациях (их структурных подразделениях), оказывающих паллиативную медицинскую помощь в стационарных условиях (включая больницы сестринского ухода)</t>
  </si>
  <si>
    <t>за счет средств бюджета ФОМС</t>
  </si>
  <si>
    <t xml:space="preserve">на 1 вызов скорой медицинской помощи </t>
  </si>
  <si>
    <t xml:space="preserve">на 1 посещение с профилактической и иными целями при оказании медицинской помощи в амбулаторных условиях медицинскими организациями (их структурными подразделениями) </t>
  </si>
  <si>
    <t>на 1 обращение по поводу заболевания при оказании медицинской помощи в амбулаторных условиях медицинскими организациями (их структурными подразделениями)</t>
  </si>
  <si>
    <t>Средние подушевые нормативы финансирования</t>
  </si>
  <si>
    <t>Критерии доступности и качества медицинской помощи</t>
  </si>
  <si>
    <t>Удовлетворенность населения медицинской помощью</t>
  </si>
  <si>
    <t>в том числе:</t>
  </si>
  <si>
    <t>городского населения</t>
  </si>
  <si>
    <t>сельского населения (процентов от числа опрошенных)</t>
  </si>
  <si>
    <t>Смертность населения</t>
  </si>
  <si>
    <t>сельского населения (число умерших на 1 тыс. человек населения)</t>
  </si>
  <si>
    <t>Смертность населения от болезней системы кровообращения</t>
  </si>
  <si>
    <t>сельского населения (число умерших от болезней системы кровообращения на 100 тыс. человек населения)</t>
  </si>
  <si>
    <t>Смертность населения от злокачественных новообразований,</t>
  </si>
  <si>
    <t>сельского населения (число умерших от злокачественных новообразований на 100 тыс. человек населения)</t>
  </si>
  <si>
    <t>Смертность населения от туберкулеза</t>
  </si>
  <si>
    <t>сельского населения (случаев на 100 тыс. человек населения)</t>
  </si>
  <si>
    <t>Смертность населения в трудоспособном возрасте (число умерших в трудоспособном возрасте на 100 тыс. человек населения)</t>
  </si>
  <si>
    <t>Доля умерших в трудоспособном возрасте на дому в общем количестве умерших в трудоспособном возрасте</t>
  </si>
  <si>
    <t>Материнская смертность (на 100 тыс. родившихся живыми)</t>
  </si>
  <si>
    <t>Младенческая смертность</t>
  </si>
  <si>
    <t>в городской местности</t>
  </si>
  <si>
    <t>в сельской местности (на 1 тыс. родившихся живыми)</t>
  </si>
  <si>
    <t>Доля умерших в возрасте до 1 года на дому в общем количестве умерших в возрасте до 1 года</t>
  </si>
  <si>
    <t>Смертность детей в возрасте 0 - 4 лет (на 100 тыс. человек населения соответствующего возраста)</t>
  </si>
  <si>
    <t>Доля умерших в возрасте 0 - 4 лет на дому в общем количестве умерших в возрасте 0 - 4 лет</t>
  </si>
  <si>
    <t>Смертность детей в возрасте 0 - 17 лет (на 100 тыс. человек населения соответствующего возраста)</t>
  </si>
  <si>
    <t>Доля умерших в возрасте 0 - 17 лет на дому в общем количестве умерших в возрасте 0 - 17 лет</t>
  </si>
  <si>
    <t>Доля пациентов со злокачественными новообразованиями, состоящих на учете с момента установления диагноза 5 лет и более, в общем числе пациентов со злокачественными новообразованиями, состоящих на учете</t>
  </si>
  <si>
    <t>Обеспеченность населения врачами (на 10 тыс. человек населения), всего</t>
  </si>
  <si>
    <t>сельского населения</t>
  </si>
  <si>
    <t>Обеспеченность населения средним медицинским персоналом (на 10 тыс. человек населения), всего</t>
  </si>
  <si>
    <t>Коэффициент выполнения функции врачебной должности</t>
  </si>
  <si>
    <t>в сельской местности</t>
  </si>
  <si>
    <t>Коэффициент эффективного использования коечного фонда</t>
  </si>
  <si>
    <t>не более 1,0</t>
  </si>
  <si>
    <t>Доля расходов на оказание медицинской помощи в условиях дневных стационаров в общих расходах на территориальную программу</t>
  </si>
  <si>
    <t>Доля расходов на оказание медицинской помощи в амбулаторных условиях в неотложной форме в общих расходах на территориальную программу</t>
  </si>
  <si>
    <t>Доля впервые выявленных случаев онкологических заболеваний на ранних стадиях (I и II стадии) в общем количестве выявленных случаев онкологических заболеваний в течение года</t>
  </si>
  <si>
    <t xml:space="preserve">в том числе проживающих: </t>
  </si>
  <si>
    <t>Доля пациентов, получивших специализированную медицинскую помощь в стационарных условиях в медицинских организациях, подведомственных федеральным органам исполнительной власти, в общем числе пациентов, которым была оказана медицинская помощь в стационарных условиях в рамках территориальной программы обязательного медицинского страхования</t>
  </si>
  <si>
    <t>Число лиц, проживающих в сельской местности, которым оказана скорая медицинская помощь, на 1000 человек сельского населения</t>
  </si>
  <si>
    <t>Доля фельдшерско-акушерских пунктов и фельдшерских пунктов, находящихся в аварийном состоянии и требующих капитального ремонта, в общем количестве фельдшерско-акушерских пунктов и фельдшерских пунктов</t>
  </si>
  <si>
    <t>Доля выездов бригад скорой медицинской помощи со временем доезда до пациента менее 20 минут с момента вызова в общем количестве вызовов</t>
  </si>
  <si>
    <t>Доля пациентов с инфарктом миокарда, госпитализированных в первые 6 часов от начала заболевания, в общем количестве госпитализированных пациентов с инфарктом миокарда</t>
  </si>
  <si>
    <t>Доля числа пациентов с острым инфарктом миокарда, которым проведена тромболитическая терапия, в общем количестве пациентов с острым инфарктом миокарда</t>
  </si>
  <si>
    <t>Доля пациентов с острым инфарктом миокарда, которым проведено стентирование коронарных артерий, в общем количестве пациентов с острым инфарктом миокарда</t>
  </si>
  <si>
    <t>Доля пациентов с острыми цереброваскулярными болезнями, госпитализированных в первые 6 часов от начала заболевания, в общем количестве госпитализированных пациентов с острыми цереброваскулярными болезнями</t>
  </si>
  <si>
    <t>Доля пациентов с острым ишемическим инсультом, которым проведена тромболитическая терапия в первые 6 часов госпитализации, в общем количестве пациентов с острым ишемическим инсультом</t>
  </si>
  <si>
    <t>Количество обоснованных жалоб, в том числе на отказ в оказании медицинской помощи, предоставляемой в рамках территориальной программы</t>
  </si>
  <si>
    <t>Финансовое обеспечение организации обязательного медицинского страхования на территориях субъектов Российской Федерации</t>
  </si>
  <si>
    <t>73 2 00 50930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</si>
  <si>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</si>
  <si>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внебюджетных фондов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</si>
  <si>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</si>
  <si>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</si>
  <si>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</si>
  <si>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Исполнение судебных актов</t>
  </si>
  <si>
    <t>Уплата налогов, сборов и иных платежей</t>
  </si>
  <si>
    <t>Наименование расходов</t>
  </si>
  <si>
    <t>Коды бюджетной классификации Российской Федерации</t>
  </si>
  <si>
    <t>Мин</t>
  </si>
  <si>
    <t>Рз</t>
  </si>
  <si>
    <t>ПР</t>
  </si>
  <si>
    <t>ЦСР</t>
  </si>
  <si>
    <t>ВР</t>
  </si>
  <si>
    <t>Рост(+), снижение (-) к утвержд.объемам</t>
  </si>
  <si>
    <t>Рост(+), снижение(-) к утвержд.объемам в %</t>
  </si>
  <si>
    <r>
      <t>Медицинская помощь в условиях  дневного стационара,</t>
    </r>
    <r>
      <rPr>
        <sz val="10"/>
        <color indexed="8"/>
        <rFont val="Times New Roman"/>
        <family val="1"/>
        <charset val="204"/>
      </rPr>
      <t xml:space="preserve"> пациенто-дни (с 2016 года 1 случай лечения)</t>
    </r>
  </si>
  <si>
    <t>Проект на 2018 год</t>
  </si>
  <si>
    <t>2016 год</t>
  </si>
  <si>
    <t>случай лечения</t>
  </si>
  <si>
    <t>2017 год</t>
  </si>
  <si>
    <t>2018 год</t>
  </si>
  <si>
    <t>2019 год</t>
  </si>
  <si>
    <t>в млн.руб.</t>
  </si>
  <si>
    <t>2016 году</t>
  </si>
  <si>
    <t>2016</t>
  </si>
  <si>
    <t>2017</t>
  </si>
  <si>
    <t xml:space="preserve">2014 год </t>
  </si>
  <si>
    <t xml:space="preserve">2015 год </t>
  </si>
  <si>
    <t>утверждено терпрограммой госгарантий</t>
  </si>
  <si>
    <t>источник финансового обеспечения</t>
  </si>
  <si>
    <t>(прил. №5)</t>
  </si>
  <si>
    <t>х</t>
  </si>
  <si>
    <t>Амбулаторно-поликлиническая помощь</t>
  </si>
  <si>
    <r>
      <t xml:space="preserve">Скорая  медицинская помощь </t>
    </r>
    <r>
      <rPr>
        <sz val="10"/>
        <color indexed="8"/>
        <rFont val="Times New Roman"/>
        <family val="1"/>
        <charset val="204"/>
      </rPr>
      <t>(вне медицинской организации), число вызовов</t>
    </r>
  </si>
  <si>
    <t>ед.</t>
  </si>
  <si>
    <t xml:space="preserve">в том числе для медицинской реабилитации в специализированных больницах и центрах, оказывающих медицинскую помощь по профилю "Медицинская реабилитация", и реабилитационных отделениях медицинских организаций </t>
  </si>
  <si>
    <t>в ед.</t>
  </si>
  <si>
    <t>проект Программы государственных гарантий на 2017 год и плановый период 2018 и 2019 годы</t>
  </si>
  <si>
    <t>по терпрограмме ОМС</t>
  </si>
  <si>
    <t>проект территориальной программы государственных гарантий на 2017 год и плановый период 2018 и 2019 годы</t>
  </si>
  <si>
    <r>
      <t xml:space="preserve">в </t>
    </r>
    <r>
      <rPr>
        <sz val="8"/>
        <color theme="1"/>
        <rFont val="Calibri"/>
        <family val="2"/>
        <charset val="204"/>
      </rPr>
      <t>₽</t>
    </r>
  </si>
  <si>
    <t>на 1 случай лечения в условиях дневных стационаров</t>
  </si>
  <si>
    <t>Разница между проектом ТП ГГ и проектом Федеральной программы (+выше чем скорректированный норматив по Федеральной программе, - ниже)</t>
  </si>
  <si>
    <t>Территориальные нормативы финансовых затрат на единицу объема медицинской помощи для целей формирования территориальных программ (в ₽)</t>
  </si>
  <si>
    <t>Доля впервые выявленных случаев фиброзно-кавернозного туберкулеза в общем количестве выявленных случаев туберкулеза в течение года</t>
  </si>
  <si>
    <t>Доля пациентов с острым и повторным инфарктом миокарда, которым выездной бригадой скорой медицинской помощи проведен тромболизис в общем количестве пациентов с острым и повторным инфарктом миокарда, которым оказана медицинская помощь выездными бригадами скорой медицинской помощи;</t>
  </si>
  <si>
    <t>Критерии качества медицинской помощи</t>
  </si>
  <si>
    <t>Критерии доступности медицинской помощи</t>
  </si>
  <si>
    <t>обеспеченность населения врачами (на 10 тыс. человек населения), оказывающими медицинскую помощь в амбулаторных условиях</t>
  </si>
  <si>
    <t>обеспеченность населения врачами (на 10 тыс. человек населения), оказывающими медицинскую помощь в стационарных условиях</t>
  </si>
  <si>
    <t>обеспеченность населения средним медицинским персоналом (на 10 тыс. человек населения), оказывающим медицинскую помощь в стационарных условиях</t>
  </si>
  <si>
    <t>обеспеченность населения средним медицинским персоналом (на 10 тыс. человек на населения), оказывающим медицинскую помощь в амбулаторных условиях</t>
  </si>
  <si>
    <t>Доля охвата профилактическими осмотрами детей, всего (процентов)</t>
  </si>
  <si>
    <t>Целевые значения, установленные ТП ГГ на 2016 год</t>
  </si>
  <si>
    <t>Расхождения значений проекта ТП ГГ от "дорожной карты"</t>
  </si>
  <si>
    <t xml:space="preserve">2019 год </t>
  </si>
  <si>
    <t>Расхождения значений проекта ТП ГГ от ГП РФ "Развитие здравоохранения" по Арх.обл.</t>
  </si>
  <si>
    <t>Расхождения значений проекта ТП ГГ от ГП АО  "Развитие здравоохранения АО"</t>
  </si>
  <si>
    <t xml:space="preserve">Значения показателей (индикаторов) ГП АО "Развитие здравоохранения АО" </t>
  </si>
  <si>
    <t>не более 5</t>
  </si>
  <si>
    <t>обязательные критерии доспупности и качества  (согласно проекту Федеральной программы)</t>
  </si>
  <si>
    <t>План на 2017 год</t>
  </si>
  <si>
    <t>на 2018 год</t>
  </si>
  <si>
    <t>на 2019 год</t>
  </si>
  <si>
    <t>на 2020 год</t>
  </si>
  <si>
    <t>2020 год</t>
  </si>
  <si>
    <t>2017 году</t>
  </si>
  <si>
    <t>2018 году</t>
  </si>
  <si>
    <t>Целевые значения, установленные ТП ГГ на 2017 год</t>
  </si>
  <si>
    <t xml:space="preserve">Целевые значения, установленные проектом ТП ГГ </t>
  </si>
  <si>
    <t>Средняя длительность лечения в медицинских организациях, оказывающих медицинскую помощь в стационарных условиях</t>
  </si>
  <si>
    <t>14.1</t>
  </si>
  <si>
    <t>Доля пациентов с инфарктом миокарда, госпитализированных в первые 12 часов от начала заболевания, в общем количестве госпитализированных пациентов с инфарктом миокарда</t>
  </si>
  <si>
    <t>Изменение показателя в 2018 году к (+ ув., -ум.)</t>
  </si>
  <si>
    <t>Изменение показателя в 2019 году к 2018 году (+ ув., -ум.)</t>
  </si>
  <si>
    <t>Изменение показателя в 2020 году к (+ ув., -ум.)</t>
  </si>
  <si>
    <t>2019 году</t>
  </si>
  <si>
    <t>9</t>
  </si>
  <si>
    <t>10</t>
  </si>
  <si>
    <t>значение отсутствует</t>
  </si>
  <si>
    <t xml:space="preserve">Смертность населения трудоспособного возраста от болезней системы кровообращения (число умерших от болезней системы кровообращения в трудоспособном возрасте на 100 тыс. человек населения)
</t>
  </si>
  <si>
    <t>11</t>
  </si>
  <si>
    <t>Значения установленные "дорожной картой"</t>
  </si>
  <si>
    <r>
      <t xml:space="preserve">Значения показателей (индикаторов) ГП </t>
    </r>
    <r>
      <rPr>
        <b/>
        <sz val="8"/>
        <color theme="1"/>
        <rFont val="Times New Roman"/>
        <family val="1"/>
        <charset val="204"/>
      </rPr>
      <t>РФ</t>
    </r>
    <r>
      <rPr>
        <sz val="8"/>
        <color theme="1"/>
        <rFont val="Times New Roman"/>
        <family val="1"/>
        <charset val="204"/>
      </rPr>
      <t xml:space="preserve"> "Развитие здравоохранения" по Арх.обл. на 2018-2020 годы</t>
    </r>
  </si>
  <si>
    <t xml:space="preserve">2020 год </t>
  </si>
  <si>
    <t>Целевые значения, установленные ТП ГГ на 2014 год</t>
  </si>
  <si>
    <t>Целевые значения, установленные ТП ГГ на 2015 год</t>
  </si>
  <si>
    <t>Приложение № 1 к заключению КСП АО от 30.10.2017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</si>
  <si>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</si>
  <si>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</si>
  <si>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</si>
  <si>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</si>
  <si>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Ожидаемое исполнение за 2017 год</t>
  </si>
  <si>
    <t>Исполнение за 2017 год в %</t>
  </si>
  <si>
    <t>в % проект 2018 года к плану 2017 года</t>
  </si>
  <si>
    <t>Изменения к утвержденным показателям 2017 года (+выше, - ниже)</t>
  </si>
  <si>
    <t>Приложение № 2 к заключению КСП АО от 30.10.2017</t>
  </si>
  <si>
    <t>2018 год и плановый период (проект)</t>
  </si>
  <si>
    <t>6.2</t>
  </si>
  <si>
    <t>в том числе для медицинской реабилитации для детей в возрасте 0-17 лет с учетом реальной потребности</t>
  </si>
  <si>
    <t>проект Программы государственных гарантий на 2018 год и плановый период 2019 и 2020 годов</t>
  </si>
  <si>
    <t>Проект Территориальной программы государственных гарантий на 2018 год и плановый период 2019 и 2020 годов</t>
  </si>
  <si>
    <t>Расхождениязначений  проекта терпрограммы госгарантий от проекта федеральной программы</t>
  </si>
  <si>
    <t>Приложение № 3 к заключению КСП АО от 30.10.2017</t>
  </si>
  <si>
    <t>Приложение № 4 к заключению КСП АО от 30.10.2017</t>
  </si>
  <si>
    <t>Приложение № 5 к заключению КСП АО от 30.10.2017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</si>
</sst>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0"/>
    <numFmt numFmtId="165" formatCode="#,##0.000"/>
    <numFmt numFmtId="166" formatCode="#,##0.00000"/>
    <numFmt numFmtId="167" formatCode="#,##0.0"/>
    <numFmt numFmtId="168" formatCode="0.000"/>
    <numFmt numFmtId="169" formatCode="0.000000"/>
    <numFmt numFmtId="170" formatCode="0#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0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0" borderId="0" xfId="0" applyFont="1"/>
    <xf numFmtId="0" fontId="0" fillId="0" borderId="0" xfId="0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vertical="top" wrapText="1"/>
    </xf>
    <xf numFmtId="3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/>
    </xf>
    <xf numFmtId="165" fontId="1" fillId="0" borderId="1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4" fontId="1" fillId="2" borderId="0" xfId="0" applyNumberFormat="1" applyFont="1" applyFill="1" applyBorder="1" applyAlignment="1">
      <alignment vertical="top" wrapText="1"/>
    </xf>
    <xf numFmtId="165" fontId="1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vertical="top" wrapText="1"/>
    </xf>
    <xf numFmtId="165" fontId="1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/>
    </xf>
    <xf numFmtId="4" fontId="1" fillId="0" borderId="6" xfId="0" applyNumberFormat="1" applyFont="1" applyBorder="1" applyAlignment="1">
      <alignment horizontal="right" vertical="top"/>
    </xf>
    <xf numFmtId="4" fontId="1" fillId="0" borderId="7" xfId="0" applyNumberFormat="1" applyFont="1" applyBorder="1" applyAlignment="1">
      <alignment horizontal="right" vertical="top"/>
    </xf>
    <xf numFmtId="4" fontId="1" fillId="0" borderId="2" xfId="0" applyNumberFormat="1" applyFont="1" applyBorder="1" applyAlignment="1">
      <alignment horizontal="right" vertical="top"/>
    </xf>
    <xf numFmtId="4" fontId="1" fillId="3" borderId="1" xfId="0" applyNumberFormat="1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0" fillId="0" borderId="0" xfId="0" applyFont="1"/>
    <xf numFmtId="0" fontId="1" fillId="0" borderId="0" xfId="0" applyFont="1" applyBorder="1" applyAlignment="1">
      <alignment horizontal="left" vertical="top" wrapText="1"/>
    </xf>
    <xf numFmtId="168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3" fontId="3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49" fontId="4" fillId="2" borderId="0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top"/>
    </xf>
    <xf numFmtId="165" fontId="1" fillId="2" borderId="6" xfId="0" applyNumberFormat="1" applyFont="1" applyFill="1" applyBorder="1" applyAlignment="1">
      <alignment horizontal="center" vertical="center" wrapText="1"/>
    </xf>
    <xf numFmtId="165" fontId="1" fillId="2" borderId="20" xfId="0" applyNumberFormat="1" applyFont="1" applyFill="1" applyBorder="1" applyAlignment="1">
      <alignment horizontal="center" vertical="center" wrapText="1"/>
    </xf>
    <xf numFmtId="165" fontId="1" fillId="2" borderId="2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right" vertical="top"/>
    </xf>
    <xf numFmtId="4" fontId="1" fillId="0" borderId="20" xfId="0" applyNumberFormat="1" applyFont="1" applyBorder="1" applyAlignment="1">
      <alignment horizontal="right" vertical="top"/>
    </xf>
    <xf numFmtId="4" fontId="1" fillId="0" borderId="21" xfId="0" applyNumberFormat="1" applyFont="1" applyBorder="1" applyAlignment="1">
      <alignment horizontal="right" vertical="top"/>
    </xf>
    <xf numFmtId="0" fontId="1" fillId="0" borderId="4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ill="1"/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Border="1"/>
    <xf numFmtId="0" fontId="1" fillId="0" borderId="1" xfId="0" applyFont="1" applyBorder="1" applyAlignment="1">
      <alignment vertical="top" wrapText="1"/>
    </xf>
    <xf numFmtId="168" fontId="1" fillId="0" borderId="1" xfId="0" applyNumberFormat="1" applyFont="1" applyBorder="1" applyAlignment="1">
      <alignment horizontal="right" vertical="top"/>
    </xf>
    <xf numFmtId="168" fontId="1" fillId="0" borderId="6" xfId="0" applyNumberFormat="1" applyFont="1" applyBorder="1" applyAlignment="1">
      <alignment horizontal="right" vertical="top"/>
    </xf>
    <xf numFmtId="0" fontId="1" fillId="0" borderId="6" xfId="0" applyFont="1" applyBorder="1" applyAlignment="1">
      <alignment horizontal="right" vertical="top"/>
    </xf>
    <xf numFmtId="0" fontId="1" fillId="0" borderId="19" xfId="0" applyFont="1" applyBorder="1" applyAlignment="1">
      <alignment horizontal="right" vertical="top"/>
    </xf>
    <xf numFmtId="0" fontId="1" fillId="0" borderId="20" xfId="0" applyFont="1" applyBorder="1" applyAlignment="1">
      <alignment horizontal="right" vertical="top"/>
    </xf>
    <xf numFmtId="165" fontId="1" fillId="0" borderId="20" xfId="0" applyNumberFormat="1" applyFont="1" applyBorder="1" applyAlignment="1">
      <alignment horizontal="right" vertical="top"/>
    </xf>
    <xf numFmtId="168" fontId="1" fillId="0" borderId="7" xfId="0" applyNumberFormat="1" applyFont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top"/>
    </xf>
    <xf numFmtId="4" fontId="1" fillId="0" borderId="28" xfId="0" applyNumberFormat="1" applyFont="1" applyBorder="1" applyAlignment="1">
      <alignment horizontal="right" vertical="top"/>
    </xf>
    <xf numFmtId="10" fontId="1" fillId="0" borderId="1" xfId="0" applyNumberFormat="1" applyFont="1" applyBorder="1" applyAlignment="1">
      <alignment horizontal="right" vertical="top"/>
    </xf>
    <xf numFmtId="4" fontId="1" fillId="0" borderId="24" xfId="0" applyNumberFormat="1" applyFont="1" applyBorder="1" applyAlignment="1">
      <alignment horizontal="right" vertical="top"/>
    </xf>
    <xf numFmtId="0" fontId="2" fillId="0" borderId="1" xfId="0" applyFont="1" applyBorder="1" applyAlignment="1">
      <alignment vertical="center" wrapText="1"/>
    </xf>
    <xf numFmtId="167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Fill="1" applyBorder="1" applyAlignment="1">
      <alignment horizontal="right" vertical="top" wrapText="1"/>
    </xf>
    <xf numFmtId="167" fontId="1" fillId="3" borderId="1" xfId="0" applyNumberFormat="1" applyFont="1" applyFill="1" applyBorder="1" applyAlignment="1">
      <alignment horizontal="right" vertical="top" wrapText="1"/>
    </xf>
    <xf numFmtId="167" fontId="1" fillId="2" borderId="1" xfId="0" applyNumberFormat="1" applyFont="1" applyFill="1" applyBorder="1" applyAlignment="1">
      <alignment horizontal="right" vertical="top" wrapText="1"/>
    </xf>
    <xf numFmtId="167" fontId="1" fillId="0" borderId="0" xfId="0" applyNumberFormat="1" applyFont="1" applyAlignment="1">
      <alignment vertical="top" wrapText="1"/>
    </xf>
    <xf numFmtId="167" fontId="1" fillId="0" borderId="11" xfId="0" applyNumberFormat="1" applyFont="1" applyFill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49" fontId="0" fillId="0" borderId="0" xfId="0" applyNumberFormat="1" applyAlignment="1">
      <alignment horizontal="left" vertical="top"/>
    </xf>
    <xf numFmtId="49" fontId="7" fillId="0" borderId="1" xfId="0" applyNumberFormat="1" applyFont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right" vertical="top"/>
    </xf>
    <xf numFmtId="167" fontId="1" fillId="0" borderId="1" xfId="0" applyNumberFormat="1" applyFont="1" applyBorder="1" applyAlignment="1">
      <alignment vertical="top" wrapText="1"/>
    </xf>
    <xf numFmtId="167" fontId="6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vertical="top"/>
    </xf>
    <xf numFmtId="167" fontId="1" fillId="0" borderId="0" xfId="0" applyNumberFormat="1" applyFont="1" applyFill="1" applyAlignment="1">
      <alignment vertical="top" wrapText="1"/>
    </xf>
    <xf numFmtId="167" fontId="1" fillId="0" borderId="1" xfId="0" applyNumberFormat="1" applyFont="1" applyFill="1" applyBorder="1" applyAlignment="1">
      <alignment horizontal="right" vertical="top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167" fontId="7" fillId="0" borderId="1" xfId="0" applyNumberFormat="1" applyFont="1" applyBorder="1" applyAlignment="1">
      <alignment horizontal="center" vertical="center" textRotation="90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0" fontId="0" fillId="0" borderId="0" xfId="0" applyNumberFormat="1"/>
    <xf numFmtId="10" fontId="1" fillId="0" borderId="0" xfId="0" applyNumberFormat="1" applyFont="1" applyAlignment="1">
      <alignment horizontal="right" vertical="top"/>
    </xf>
    <xf numFmtId="10" fontId="2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right" vertical="top" wrapText="1"/>
    </xf>
    <xf numFmtId="10" fontId="6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right" vertical="top" wrapText="1"/>
    </xf>
    <xf numFmtId="10" fontId="1" fillId="0" borderId="0" xfId="0" applyNumberFormat="1" applyFont="1" applyAlignment="1">
      <alignment vertical="top" wrapText="1"/>
    </xf>
    <xf numFmtId="10" fontId="0" fillId="0" borderId="0" xfId="0" applyNumberFormat="1" applyFill="1"/>
    <xf numFmtId="10" fontId="1" fillId="0" borderId="0" xfId="0" applyNumberFormat="1" applyFont="1" applyFill="1" applyBorder="1" applyAlignment="1">
      <alignment horizontal="right" vertical="top" wrapText="1"/>
    </xf>
    <xf numFmtId="10" fontId="1" fillId="0" borderId="0" xfId="0" applyNumberFormat="1" applyFont="1" applyFill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4" fontId="1" fillId="0" borderId="0" xfId="0" applyNumberFormat="1" applyFont="1" applyBorder="1" applyAlignment="1">
      <alignment horizontal="right" vertical="top"/>
    </xf>
    <xf numFmtId="165" fontId="1" fillId="0" borderId="6" xfId="0" applyNumberFormat="1" applyFont="1" applyBorder="1" applyAlignment="1">
      <alignment horizontal="right" vertical="top"/>
    </xf>
    <xf numFmtId="165" fontId="1" fillId="0" borderId="7" xfId="0" applyNumberFormat="1" applyFont="1" applyBorder="1" applyAlignment="1">
      <alignment horizontal="right" vertical="top"/>
    </xf>
    <xf numFmtId="164" fontId="1" fillId="0" borderId="6" xfId="0" applyNumberFormat="1" applyFont="1" applyBorder="1" applyAlignment="1">
      <alignment horizontal="right" vertical="top"/>
    </xf>
    <xf numFmtId="165" fontId="1" fillId="0" borderId="19" xfId="0" applyNumberFormat="1" applyFont="1" applyBorder="1" applyAlignment="1">
      <alignment horizontal="right" vertical="top"/>
    </xf>
    <xf numFmtId="0" fontId="12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/>
    </xf>
    <xf numFmtId="170" fontId="12" fillId="0" borderId="1" xfId="0" applyNumberFormat="1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0" fontId="13" fillId="0" borderId="0" xfId="0" applyFont="1" applyAlignment="1">
      <alignment vertical="top"/>
    </xf>
    <xf numFmtId="3" fontId="3" fillId="0" borderId="1" xfId="0" applyNumberFormat="1" applyFont="1" applyFill="1" applyBorder="1" applyAlignment="1" applyProtection="1">
      <alignment horizontal="right" vertical="top" wrapText="1"/>
      <protection locked="0"/>
    </xf>
    <xf numFmtId="3" fontId="3" fillId="0" borderId="1" xfId="0" applyNumberFormat="1" applyFont="1" applyFill="1" applyBorder="1" applyAlignment="1" applyProtection="1">
      <alignment horizontal="right" vertical="top"/>
      <protection locked="0"/>
    </xf>
    <xf numFmtId="3" fontId="1" fillId="0" borderId="1" xfId="0" applyNumberFormat="1" applyFont="1" applyFill="1" applyBorder="1" applyAlignment="1">
      <alignment horizontal="right" vertical="top"/>
    </xf>
    <xf numFmtId="165" fontId="1" fillId="2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169" fontId="1" fillId="0" borderId="0" xfId="0" applyNumberFormat="1" applyFont="1" applyBorder="1" applyAlignment="1">
      <alignment horizontal="right" vertical="top"/>
    </xf>
    <xf numFmtId="168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wrapText="1"/>
    </xf>
    <xf numFmtId="166" fontId="1" fillId="0" borderId="1" xfId="0" applyNumberFormat="1" applyFont="1" applyBorder="1" applyAlignment="1">
      <alignment horizontal="right" vertical="top"/>
    </xf>
    <xf numFmtId="4" fontId="1" fillId="0" borderId="4" xfId="0" applyNumberFormat="1" applyFont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top"/>
    </xf>
    <xf numFmtId="4" fontId="1" fillId="0" borderId="7" xfId="0" applyNumberFormat="1" applyFont="1" applyFill="1" applyBorder="1" applyAlignment="1">
      <alignment horizontal="right" vertical="top"/>
    </xf>
    <xf numFmtId="4" fontId="1" fillId="0" borderId="19" xfId="0" applyNumberFormat="1" applyFont="1" applyFill="1" applyBorder="1" applyAlignment="1">
      <alignment horizontal="right" vertical="top"/>
    </xf>
    <xf numFmtId="4" fontId="1" fillId="0" borderId="20" xfId="0" applyNumberFormat="1" applyFont="1" applyFill="1" applyBorder="1" applyAlignment="1">
      <alignment horizontal="right" vertical="top"/>
    </xf>
    <xf numFmtId="4" fontId="1" fillId="0" borderId="21" xfId="0" applyNumberFormat="1" applyFont="1" applyFill="1" applyBorder="1" applyAlignment="1">
      <alignment horizontal="right" vertical="top"/>
    </xf>
    <xf numFmtId="167" fontId="14" fillId="0" borderId="1" xfId="0" applyNumberFormat="1" applyFont="1" applyBorder="1" applyAlignment="1">
      <alignment horizontal="right" vertical="top" wrapText="1"/>
    </xf>
    <xf numFmtId="167" fontId="14" fillId="0" borderId="1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Border="1" applyAlignment="1">
      <alignment horizontal="right" vertical="top" wrapText="1"/>
    </xf>
    <xf numFmtId="167" fontId="14" fillId="0" borderId="0" xfId="0" applyNumberFormat="1" applyFont="1" applyAlignment="1">
      <alignment horizontal="right" vertical="top" wrapText="1"/>
    </xf>
    <xf numFmtId="167" fontId="14" fillId="0" borderId="0" xfId="0" applyNumberFormat="1" applyFont="1" applyAlignment="1">
      <alignment vertical="top" wrapText="1"/>
    </xf>
    <xf numFmtId="4" fontId="14" fillId="0" borderId="1" xfId="0" applyNumberFormat="1" applyFont="1" applyBorder="1" applyAlignment="1">
      <alignment horizontal="center" vertical="top" wrapText="1"/>
    </xf>
    <xf numFmtId="167" fontId="14" fillId="0" borderId="1" xfId="0" applyNumberFormat="1" applyFont="1" applyBorder="1" applyAlignment="1">
      <alignment horizontal="right" vertical="top"/>
    </xf>
    <xf numFmtId="0" fontId="14" fillId="0" borderId="1" xfId="0" applyFont="1" applyBorder="1" applyAlignment="1">
      <alignment horizontal="right" vertical="top"/>
    </xf>
    <xf numFmtId="167" fontId="14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22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B43C9"/>
      <color rgb="FFFF99FF"/>
      <color rgb="FF008000"/>
      <color rgb="FFE6C84A"/>
      <color rgb="FF36D7E8"/>
      <color rgb="FF49E7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"/>
  <sheetViews>
    <sheetView zoomScale="124" zoomScaleNormal="124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O1" sqref="O1"/>
    </sheetView>
  </sheetViews>
  <sheetFormatPr defaultRowHeight="15" x14ac:dyDescent="0.25"/>
  <cols>
    <col min="1" max="1" width="35.28515625" customWidth="1"/>
    <col min="2" max="2" width="7.140625" bestFit="1" customWidth="1"/>
    <col min="3" max="4" width="9" bestFit="1" customWidth="1"/>
    <col min="5" max="5" width="9.85546875" customWidth="1"/>
    <col min="6" max="6" width="9.28515625" customWidth="1"/>
    <col min="7" max="7" width="9" bestFit="1" customWidth="1"/>
    <col min="8" max="8" width="8.85546875" customWidth="1"/>
    <col min="9" max="9" width="10.140625" customWidth="1"/>
    <col min="10" max="11" width="7.140625" customWidth="1"/>
    <col min="12" max="12" width="9.42578125" customWidth="1"/>
    <col min="13" max="13" width="8" customWidth="1"/>
    <col min="14" max="15" width="7.7109375" customWidth="1"/>
    <col min="16" max="16" width="9.85546875" customWidth="1"/>
    <col min="17" max="17" width="8.5703125" bestFit="1" customWidth="1"/>
    <col min="18" max="18" width="9.7109375" customWidth="1"/>
    <col min="19" max="20" width="8.140625" customWidth="1"/>
    <col min="21" max="21" width="7" customWidth="1"/>
    <col min="22" max="22" width="8.5703125" bestFit="1" customWidth="1"/>
    <col min="26" max="26" width="8.42578125" bestFit="1" customWidth="1"/>
    <col min="27" max="27" width="8.5703125" bestFit="1" customWidth="1"/>
    <col min="28" max="28" width="8.7109375" customWidth="1"/>
    <col min="29" max="31" width="7" customWidth="1"/>
    <col min="32" max="32" width="8.5703125" bestFit="1" customWidth="1"/>
  </cols>
  <sheetData>
    <row r="1" spans="1:32" s="42" customFormat="1" x14ac:dyDescent="0.25">
      <c r="O1" s="26" t="s">
        <v>188</v>
      </c>
      <c r="V1" s="26"/>
      <c r="AF1" s="26"/>
    </row>
    <row r="2" spans="1:32" s="42" customFormat="1" x14ac:dyDescent="0.25"/>
    <row r="3" spans="1:32" s="49" customFormat="1" ht="15" customHeight="1" x14ac:dyDescent="0.25">
      <c r="A3" s="191" t="s">
        <v>4</v>
      </c>
      <c r="B3" s="191" t="s">
        <v>5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</row>
    <row r="4" spans="1:32" s="49" customFormat="1" ht="41.25" customHeight="1" x14ac:dyDescent="0.25">
      <c r="A4" s="191"/>
      <c r="B4" s="192" t="s">
        <v>121</v>
      </c>
      <c r="C4" s="191" t="s">
        <v>120</v>
      </c>
      <c r="D4" s="191"/>
      <c r="E4" s="191"/>
      <c r="F4" s="191"/>
      <c r="G4" s="193" t="s">
        <v>189</v>
      </c>
      <c r="H4" s="193"/>
      <c r="I4" s="193"/>
      <c r="J4" s="193"/>
      <c r="K4" s="193"/>
      <c r="L4" s="193"/>
      <c r="M4" s="193"/>
      <c r="N4" s="193"/>
      <c r="O4" s="193"/>
    </row>
    <row r="5" spans="1:32" s="49" customFormat="1" ht="48.75" customHeight="1" x14ac:dyDescent="0.25">
      <c r="A5" s="191"/>
      <c r="B5" s="192"/>
      <c r="C5" s="191"/>
      <c r="D5" s="191"/>
      <c r="E5" s="191"/>
      <c r="F5" s="191"/>
      <c r="G5" s="191" t="s">
        <v>122</v>
      </c>
      <c r="H5" s="191" t="s">
        <v>105</v>
      </c>
      <c r="I5" s="191"/>
      <c r="J5" s="191"/>
      <c r="K5" s="191"/>
      <c r="L5" s="191" t="s">
        <v>106</v>
      </c>
      <c r="M5" s="191"/>
      <c r="N5" s="191"/>
      <c r="O5" s="191"/>
    </row>
    <row r="6" spans="1:32" s="49" customFormat="1" ht="11.25" x14ac:dyDescent="0.25">
      <c r="A6" s="191"/>
      <c r="B6" s="192"/>
      <c r="C6" s="125" t="s">
        <v>118</v>
      </c>
      <c r="D6" s="47" t="s">
        <v>119</v>
      </c>
      <c r="E6" s="47" t="s">
        <v>109</v>
      </c>
      <c r="F6" s="47" t="s">
        <v>111</v>
      </c>
      <c r="G6" s="191"/>
      <c r="H6" s="125" t="s">
        <v>15</v>
      </c>
      <c r="I6" s="125" t="s">
        <v>16</v>
      </c>
      <c r="J6" s="125" t="s">
        <v>116</v>
      </c>
      <c r="K6" s="125" t="s">
        <v>117</v>
      </c>
      <c r="L6" s="125" t="s">
        <v>15</v>
      </c>
      <c r="M6" s="125" t="s">
        <v>16</v>
      </c>
      <c r="N6" s="125" t="s">
        <v>116</v>
      </c>
      <c r="O6" s="125" t="s">
        <v>117</v>
      </c>
    </row>
    <row r="7" spans="1:32" s="25" customFormat="1" ht="15" customHeight="1" x14ac:dyDescent="0.25">
      <c r="A7" s="189" t="s">
        <v>125</v>
      </c>
      <c r="B7" s="10" t="s">
        <v>7</v>
      </c>
      <c r="C7" s="11" t="s">
        <v>9</v>
      </c>
      <c r="D7" s="158">
        <v>50289</v>
      </c>
      <c r="E7" s="158">
        <v>45937</v>
      </c>
      <c r="F7" s="158">
        <v>47192</v>
      </c>
      <c r="G7" s="160">
        <v>48240</v>
      </c>
      <c r="H7" s="13">
        <f>G7-C7</f>
        <v>47490</v>
      </c>
      <c r="I7" s="13">
        <f>G7-D7</f>
        <v>-2049</v>
      </c>
      <c r="J7" s="13">
        <f>G7-E7</f>
        <v>2303</v>
      </c>
      <c r="K7" s="13">
        <f>G7-F7</f>
        <v>1048</v>
      </c>
      <c r="L7" s="96">
        <f t="shared" ref="L7:O8" si="0">H7/C7</f>
        <v>63.32</v>
      </c>
      <c r="M7" s="96">
        <f t="shared" si="0"/>
        <v>-4.0744496808447175E-2</v>
      </c>
      <c r="N7" s="96">
        <f t="shared" si="0"/>
        <v>5.0133879008206893E-2</v>
      </c>
      <c r="O7" s="96">
        <f t="shared" si="0"/>
        <v>2.2207153754873709E-2</v>
      </c>
    </row>
    <row r="8" spans="1:32" s="25" customFormat="1" ht="12.75" x14ac:dyDescent="0.25">
      <c r="A8" s="189"/>
      <c r="B8" s="10" t="s">
        <v>8</v>
      </c>
      <c r="C8" s="11">
        <v>413764</v>
      </c>
      <c r="D8" s="158">
        <v>374956</v>
      </c>
      <c r="E8" s="158">
        <v>354320</v>
      </c>
      <c r="F8" s="158">
        <v>352358</v>
      </c>
      <c r="G8" s="160">
        <v>348632</v>
      </c>
      <c r="H8" s="13">
        <f>G8-C8</f>
        <v>-65132</v>
      </c>
      <c r="I8" s="13">
        <f>G8-D8</f>
        <v>-26324</v>
      </c>
      <c r="J8" s="13">
        <f>G8-E8</f>
        <v>-5688</v>
      </c>
      <c r="K8" s="13">
        <f>G8-F8</f>
        <v>-3726</v>
      </c>
      <c r="L8" s="96">
        <f t="shared" si="0"/>
        <v>-0.15741340474280024</v>
      </c>
      <c r="M8" s="96">
        <f t="shared" si="0"/>
        <v>-7.0205570786972343E-2</v>
      </c>
      <c r="N8" s="96">
        <f t="shared" si="0"/>
        <v>-1.6053285165951683E-2</v>
      </c>
      <c r="O8" s="96">
        <f t="shared" si="0"/>
        <v>-1.0574472553482537E-2</v>
      </c>
    </row>
    <row r="9" spans="1:32" s="25" customFormat="1" ht="30.75" customHeight="1" x14ac:dyDescent="0.25">
      <c r="A9" s="12" t="s">
        <v>124</v>
      </c>
      <c r="B9" s="10"/>
      <c r="C9" s="11"/>
      <c r="D9" s="158"/>
      <c r="E9" s="158"/>
      <c r="F9" s="158"/>
      <c r="G9" s="160"/>
      <c r="H9" s="13"/>
      <c r="I9" s="13"/>
      <c r="J9" s="13"/>
      <c r="K9" s="13"/>
      <c r="L9" s="14"/>
      <c r="M9" s="14"/>
      <c r="N9" s="14"/>
      <c r="O9" s="14"/>
    </row>
    <row r="10" spans="1:32" s="25" customFormat="1" ht="15" customHeight="1" x14ac:dyDescent="0.25">
      <c r="A10" s="190" t="s">
        <v>10</v>
      </c>
      <c r="B10" s="10" t="s">
        <v>7</v>
      </c>
      <c r="C10" s="11">
        <v>507926</v>
      </c>
      <c r="D10" s="158">
        <v>562030</v>
      </c>
      <c r="E10" s="158">
        <v>531306</v>
      </c>
      <c r="F10" s="158">
        <v>549136</v>
      </c>
      <c r="G10" s="160">
        <v>546259</v>
      </c>
      <c r="H10" s="13">
        <f t="shared" ref="H10:H11" si="1">G10-C10</f>
        <v>38333</v>
      </c>
      <c r="I10" s="13">
        <f t="shared" ref="I10:I11" si="2">G10-D10</f>
        <v>-15771</v>
      </c>
      <c r="J10" s="13">
        <f t="shared" ref="J10:J11" si="3">G10-E10</f>
        <v>14953</v>
      </c>
      <c r="K10" s="13">
        <f t="shared" ref="K10:K11" si="4">G10-F10</f>
        <v>-2877</v>
      </c>
      <c r="L10" s="96">
        <f t="shared" ref="L10:L11" si="5">H10/C10</f>
        <v>7.5469655028488403E-2</v>
      </c>
      <c r="M10" s="96">
        <f t="shared" ref="M10:M11" si="6">I10/D10</f>
        <v>-2.8060779673682899E-2</v>
      </c>
      <c r="N10" s="96">
        <f t="shared" ref="N10:N11" si="7">J10/E10</f>
        <v>2.8143856835797072E-2</v>
      </c>
      <c r="O10" s="96">
        <f t="shared" ref="O10:O11" si="8">K10/F10</f>
        <v>-5.2391393024678766E-3</v>
      </c>
    </row>
    <row r="11" spans="1:32" s="25" customFormat="1" ht="12.75" x14ac:dyDescent="0.25">
      <c r="A11" s="190"/>
      <c r="B11" s="10" t="s">
        <v>8</v>
      </c>
      <c r="C11" s="11">
        <v>3258598</v>
      </c>
      <c r="D11" s="158">
        <v>2711944</v>
      </c>
      <c r="E11" s="158">
        <v>2775503</v>
      </c>
      <c r="F11" s="158">
        <v>2760141</v>
      </c>
      <c r="G11" s="160">
        <v>2730949</v>
      </c>
      <c r="H11" s="13">
        <f t="shared" si="1"/>
        <v>-527649</v>
      </c>
      <c r="I11" s="13">
        <f t="shared" si="2"/>
        <v>19005</v>
      </c>
      <c r="J11" s="13">
        <f t="shared" si="3"/>
        <v>-44554</v>
      </c>
      <c r="K11" s="13">
        <f t="shared" si="4"/>
        <v>-29192</v>
      </c>
      <c r="L11" s="96">
        <f t="shared" si="5"/>
        <v>-0.16192515922491821</v>
      </c>
      <c r="M11" s="96">
        <f t="shared" si="6"/>
        <v>7.0078880684851901E-3</v>
      </c>
      <c r="N11" s="96">
        <f t="shared" si="7"/>
        <v>-1.6052585783549865E-2</v>
      </c>
      <c r="O11" s="96">
        <f t="shared" si="8"/>
        <v>-1.0576271284691616E-2</v>
      </c>
    </row>
    <row r="12" spans="1:32" s="51" customFormat="1" ht="12.75" x14ac:dyDescent="0.25">
      <c r="A12" s="190" t="s">
        <v>11</v>
      </c>
      <c r="B12" s="50" t="s">
        <v>7</v>
      </c>
      <c r="C12" s="52" t="s">
        <v>123</v>
      </c>
      <c r="D12" s="52" t="s">
        <v>123</v>
      </c>
      <c r="E12" s="52" t="s">
        <v>123</v>
      </c>
      <c r="F12" s="52" t="s">
        <v>123</v>
      </c>
      <c r="G12" s="52" t="s">
        <v>123</v>
      </c>
      <c r="H12" s="52" t="s">
        <v>123</v>
      </c>
      <c r="I12" s="52" t="s">
        <v>123</v>
      </c>
      <c r="J12" s="52" t="s">
        <v>123</v>
      </c>
      <c r="K12" s="52"/>
      <c r="L12" s="52" t="s">
        <v>123</v>
      </c>
      <c r="M12" s="52" t="s">
        <v>123</v>
      </c>
      <c r="N12" s="52" t="s">
        <v>123</v>
      </c>
      <c r="O12" s="52"/>
    </row>
    <row r="13" spans="1:32" s="25" customFormat="1" ht="12.75" x14ac:dyDescent="0.25">
      <c r="A13" s="190"/>
      <c r="B13" s="10" t="s">
        <v>8</v>
      </c>
      <c r="C13" s="11">
        <v>551351</v>
      </c>
      <c r="D13" s="158">
        <v>589553</v>
      </c>
      <c r="E13" s="158">
        <v>661396</v>
      </c>
      <c r="F13" s="158">
        <v>657736</v>
      </c>
      <c r="G13" s="160">
        <v>650779</v>
      </c>
      <c r="H13" s="13">
        <f t="shared" ref="H13:H20" si="9">G13-C13</f>
        <v>99428</v>
      </c>
      <c r="I13" s="13">
        <f t="shared" ref="I13:I20" si="10">G13-D13</f>
        <v>61226</v>
      </c>
      <c r="J13" s="13">
        <f t="shared" ref="J13:J20" si="11">G13-E13</f>
        <v>-10617</v>
      </c>
      <c r="K13" s="13">
        <f t="shared" ref="K13:K20" si="12">G13-F13</f>
        <v>-6957</v>
      </c>
      <c r="L13" s="96">
        <f t="shared" ref="L13:L20" si="13">H13/C13</f>
        <v>0.18033521295871413</v>
      </c>
      <c r="M13" s="96">
        <f t="shared" ref="M13:M20" si="14">I13/D13</f>
        <v>0.10385156211570461</v>
      </c>
      <c r="N13" s="96">
        <f t="shared" ref="N13:N20" si="15">J13/E13</f>
        <v>-1.6052410356276723E-2</v>
      </c>
      <c r="O13" s="96">
        <f t="shared" ref="O13:O20" si="16">K13/F13</f>
        <v>-1.057719206490142E-2</v>
      </c>
    </row>
    <row r="14" spans="1:32" s="25" customFormat="1" ht="15" customHeight="1" x14ac:dyDescent="0.25">
      <c r="A14" s="190" t="s">
        <v>12</v>
      </c>
      <c r="B14" s="10" t="s">
        <v>7</v>
      </c>
      <c r="C14" s="11">
        <v>177139</v>
      </c>
      <c r="D14" s="158">
        <v>168840</v>
      </c>
      <c r="E14" s="158">
        <v>157435</v>
      </c>
      <c r="F14" s="158">
        <v>168618</v>
      </c>
      <c r="G14" s="160">
        <v>144540</v>
      </c>
      <c r="H14" s="13">
        <f t="shared" si="9"/>
        <v>-32599</v>
      </c>
      <c r="I14" s="13">
        <f t="shared" si="10"/>
        <v>-24300</v>
      </c>
      <c r="J14" s="13">
        <f t="shared" si="11"/>
        <v>-12895</v>
      </c>
      <c r="K14" s="13">
        <f t="shared" si="12"/>
        <v>-24078</v>
      </c>
      <c r="L14" s="96">
        <f t="shared" si="13"/>
        <v>-0.18403062002156498</v>
      </c>
      <c r="M14" s="96">
        <f t="shared" si="14"/>
        <v>-0.1439232409381663</v>
      </c>
      <c r="N14" s="96">
        <f t="shared" si="15"/>
        <v>-8.1906818687077207E-2</v>
      </c>
      <c r="O14" s="96">
        <f t="shared" si="16"/>
        <v>-0.14279614276055938</v>
      </c>
    </row>
    <row r="15" spans="1:32" s="25" customFormat="1" ht="12.75" x14ac:dyDescent="0.25">
      <c r="A15" s="190"/>
      <c r="B15" s="10" t="s">
        <v>8</v>
      </c>
      <c r="C15" s="11">
        <v>2283200</v>
      </c>
      <c r="D15" s="158">
        <v>2300076</v>
      </c>
      <c r="E15" s="158">
        <v>2338509</v>
      </c>
      <c r="F15" s="158">
        <v>2325565</v>
      </c>
      <c r="G15" s="160">
        <v>2300970</v>
      </c>
      <c r="H15" s="13">
        <f t="shared" si="9"/>
        <v>17770</v>
      </c>
      <c r="I15" s="13">
        <f t="shared" si="10"/>
        <v>894</v>
      </c>
      <c r="J15" s="13">
        <f t="shared" si="11"/>
        <v>-37539</v>
      </c>
      <c r="K15" s="13">
        <f t="shared" si="12"/>
        <v>-24595</v>
      </c>
      <c r="L15" s="96">
        <f t="shared" si="13"/>
        <v>7.782936229852838E-3</v>
      </c>
      <c r="M15" s="96">
        <f t="shared" si="14"/>
        <v>3.8868280874197199E-4</v>
      </c>
      <c r="N15" s="96">
        <f t="shared" si="15"/>
        <v>-1.6052536038988947E-2</v>
      </c>
      <c r="O15" s="96">
        <f t="shared" si="16"/>
        <v>-1.057592456026815E-2</v>
      </c>
    </row>
    <row r="16" spans="1:32" s="25" customFormat="1" ht="15" customHeight="1" x14ac:dyDescent="0.25">
      <c r="A16" s="189" t="s">
        <v>13</v>
      </c>
      <c r="B16" s="10" t="s">
        <v>7</v>
      </c>
      <c r="C16" s="11">
        <v>20311</v>
      </c>
      <c r="D16" s="158">
        <v>15026</v>
      </c>
      <c r="E16" s="158">
        <v>15956</v>
      </c>
      <c r="F16" s="158">
        <v>15740</v>
      </c>
      <c r="G16" s="160">
        <v>15827</v>
      </c>
      <c r="H16" s="13">
        <f t="shared" si="9"/>
        <v>-4484</v>
      </c>
      <c r="I16" s="13">
        <f t="shared" si="10"/>
        <v>801</v>
      </c>
      <c r="J16" s="13">
        <f t="shared" si="11"/>
        <v>-129</v>
      </c>
      <c r="K16" s="13">
        <f t="shared" si="12"/>
        <v>87</v>
      </c>
      <c r="L16" s="96">
        <f t="shared" si="13"/>
        <v>-0.22076707202993451</v>
      </c>
      <c r="M16" s="96">
        <f t="shared" si="14"/>
        <v>5.3307600159723148E-2</v>
      </c>
      <c r="N16" s="96">
        <f t="shared" si="15"/>
        <v>-8.0847330157934327E-3</v>
      </c>
      <c r="O16" s="96">
        <f t="shared" si="16"/>
        <v>5.5273189326556548E-3</v>
      </c>
    </row>
    <row r="17" spans="1:15" s="25" customFormat="1" ht="24.75" customHeight="1" x14ac:dyDescent="0.25">
      <c r="A17" s="189"/>
      <c r="B17" s="10" t="s">
        <v>8</v>
      </c>
      <c r="C17" s="11">
        <v>232835</v>
      </c>
      <c r="D17" s="159">
        <v>216955</v>
      </c>
      <c r="E17" s="159">
        <v>203309</v>
      </c>
      <c r="F17" s="159">
        <v>202406</v>
      </c>
      <c r="G17" s="160">
        <v>200289</v>
      </c>
      <c r="H17" s="13">
        <f t="shared" si="9"/>
        <v>-32546</v>
      </c>
      <c r="I17" s="13">
        <f t="shared" si="10"/>
        <v>-16666</v>
      </c>
      <c r="J17" s="13">
        <f t="shared" si="11"/>
        <v>-3020</v>
      </c>
      <c r="K17" s="13">
        <f t="shared" si="12"/>
        <v>-2117</v>
      </c>
      <c r="L17" s="96">
        <f t="shared" si="13"/>
        <v>-0.13978139025490155</v>
      </c>
      <c r="M17" s="96">
        <f t="shared" si="14"/>
        <v>-7.6817773270954806E-2</v>
      </c>
      <c r="N17" s="96">
        <f t="shared" si="15"/>
        <v>-1.4854236654550462E-2</v>
      </c>
      <c r="O17" s="96">
        <f t="shared" si="16"/>
        <v>-1.0459176111380097E-2</v>
      </c>
    </row>
    <row r="18" spans="1:15" s="25" customFormat="1" ht="15" customHeight="1" x14ac:dyDescent="0.25">
      <c r="A18" s="189" t="s">
        <v>107</v>
      </c>
      <c r="B18" s="10" t="s">
        <v>7</v>
      </c>
      <c r="C18" s="11">
        <v>48515</v>
      </c>
      <c r="D18" s="159">
        <v>47949</v>
      </c>
      <c r="E18" s="159">
        <v>1882</v>
      </c>
      <c r="F18" s="159">
        <v>1833</v>
      </c>
      <c r="G18" s="160">
        <v>1821</v>
      </c>
      <c r="H18" s="52" t="s">
        <v>123</v>
      </c>
      <c r="I18" s="52" t="s">
        <v>123</v>
      </c>
      <c r="J18" s="13">
        <f t="shared" si="11"/>
        <v>-61</v>
      </c>
      <c r="K18" s="13">
        <f t="shared" si="12"/>
        <v>-12</v>
      </c>
      <c r="L18" s="52" t="s">
        <v>123</v>
      </c>
      <c r="M18" s="52" t="s">
        <v>123</v>
      </c>
      <c r="N18" s="96">
        <f t="shared" si="15"/>
        <v>-3.2412327311370885E-2</v>
      </c>
      <c r="O18" s="96">
        <f t="shared" si="16"/>
        <v>-6.5466448445171853E-3</v>
      </c>
    </row>
    <row r="19" spans="1:15" s="25" customFormat="1" ht="24.75" customHeight="1" x14ac:dyDescent="0.25">
      <c r="A19" s="189"/>
      <c r="B19" s="10" t="s">
        <v>8</v>
      </c>
      <c r="C19" s="11">
        <v>725889</v>
      </c>
      <c r="D19" s="159">
        <v>660229</v>
      </c>
      <c r="E19" s="159">
        <v>70864</v>
      </c>
      <c r="F19" s="159">
        <v>70472</v>
      </c>
      <c r="G19" s="160">
        <v>69726</v>
      </c>
      <c r="H19" s="52" t="s">
        <v>123</v>
      </c>
      <c r="I19" s="52" t="s">
        <v>123</v>
      </c>
      <c r="J19" s="13">
        <f t="shared" si="11"/>
        <v>-1138</v>
      </c>
      <c r="K19" s="13">
        <f t="shared" si="12"/>
        <v>-746</v>
      </c>
      <c r="L19" s="52" t="s">
        <v>123</v>
      </c>
      <c r="M19" s="52" t="s">
        <v>123</v>
      </c>
      <c r="N19" s="96">
        <f t="shared" si="15"/>
        <v>-1.6058929780988936E-2</v>
      </c>
      <c r="O19" s="96">
        <f t="shared" si="16"/>
        <v>-1.0585764558973776E-2</v>
      </c>
    </row>
    <row r="20" spans="1:15" s="25" customFormat="1" ht="15" customHeight="1" x14ac:dyDescent="0.25">
      <c r="A20" s="190" t="s">
        <v>14</v>
      </c>
      <c r="B20" s="10" t="s">
        <v>7</v>
      </c>
      <c r="C20" s="11">
        <v>2543</v>
      </c>
      <c r="D20" s="159">
        <v>114503</v>
      </c>
      <c r="E20" s="159">
        <v>114290</v>
      </c>
      <c r="F20" s="159">
        <v>115450</v>
      </c>
      <c r="G20" s="160">
        <v>118006</v>
      </c>
      <c r="H20" s="13">
        <f t="shared" si="9"/>
        <v>115463</v>
      </c>
      <c r="I20" s="13">
        <f t="shared" si="10"/>
        <v>3503</v>
      </c>
      <c r="J20" s="13">
        <f t="shared" si="11"/>
        <v>3716</v>
      </c>
      <c r="K20" s="13">
        <f t="shared" si="12"/>
        <v>2556</v>
      </c>
      <c r="L20" s="96">
        <f t="shared" si="13"/>
        <v>45.404246952418404</v>
      </c>
      <c r="M20" s="96">
        <f t="shared" si="14"/>
        <v>3.0593084897338935E-2</v>
      </c>
      <c r="N20" s="96">
        <f t="shared" si="15"/>
        <v>3.2513780733222503E-2</v>
      </c>
      <c r="O20" s="96">
        <f t="shared" si="16"/>
        <v>2.2139454309224774E-2</v>
      </c>
    </row>
    <row r="21" spans="1:15" s="51" customFormat="1" ht="12.75" x14ac:dyDescent="0.25">
      <c r="A21" s="190"/>
      <c r="B21" s="50" t="s">
        <v>8</v>
      </c>
      <c r="C21" s="52" t="s">
        <v>123</v>
      </c>
      <c r="D21" s="52" t="s">
        <v>123</v>
      </c>
      <c r="E21" s="52" t="s">
        <v>123</v>
      </c>
      <c r="F21" s="52" t="s">
        <v>123</v>
      </c>
      <c r="G21" s="52" t="s">
        <v>123</v>
      </c>
      <c r="H21" s="52" t="s">
        <v>123</v>
      </c>
      <c r="I21" s="52" t="s">
        <v>123</v>
      </c>
      <c r="J21" s="52" t="s">
        <v>123</v>
      </c>
      <c r="K21" s="52"/>
      <c r="L21" s="52" t="s">
        <v>123</v>
      </c>
      <c r="M21" s="52" t="s">
        <v>123</v>
      </c>
      <c r="N21" s="52" t="s">
        <v>123</v>
      </c>
      <c r="O21" s="52"/>
    </row>
    <row r="22" spans="1:15" s="41" customFormat="1" x14ac:dyDescent="0.25"/>
    <row r="23" spans="1:15" s="42" customFormat="1" x14ac:dyDescent="0.25">
      <c r="B23" s="53"/>
      <c r="C23" s="54"/>
      <c r="D23" s="54"/>
      <c r="E23" s="54"/>
      <c r="F23" s="54"/>
      <c r="G23" s="53"/>
    </row>
    <row r="24" spans="1:15" s="42" customFormat="1" x14ac:dyDescent="0.25">
      <c r="B24" s="53"/>
      <c r="C24" s="54"/>
      <c r="D24" s="54"/>
      <c r="E24" s="54"/>
      <c r="F24" s="54"/>
      <c r="G24" s="53"/>
    </row>
    <row r="25" spans="1:15" s="42" customFormat="1" x14ac:dyDescent="0.25">
      <c r="B25" s="53"/>
      <c r="C25" s="53"/>
      <c r="D25" s="53"/>
      <c r="E25" s="53"/>
      <c r="F25" s="53"/>
      <c r="G25" s="53"/>
    </row>
  </sheetData>
  <mergeCells count="15">
    <mergeCell ref="A18:A19"/>
    <mergeCell ref="A20:A21"/>
    <mergeCell ref="A3:A6"/>
    <mergeCell ref="B4:B6"/>
    <mergeCell ref="A7:A8"/>
    <mergeCell ref="A10:A11"/>
    <mergeCell ref="A12:A13"/>
    <mergeCell ref="A14:A15"/>
    <mergeCell ref="A16:A17"/>
    <mergeCell ref="B3:O3"/>
    <mergeCell ref="G5:G6"/>
    <mergeCell ref="C4:F5"/>
    <mergeCell ref="H5:K5"/>
    <mergeCell ref="L5:O5"/>
    <mergeCell ref="G4:O4"/>
  </mergeCells>
  <conditionalFormatting sqref="H7:O11 H13:O17">
    <cfRule type="cellIs" dxfId="221" priority="17" operator="lessThan">
      <formula>0</formula>
    </cfRule>
    <cfRule type="cellIs" dxfId="220" priority="18" operator="greaterThan">
      <formula>0</formula>
    </cfRule>
  </conditionalFormatting>
  <conditionalFormatting sqref="H20:O20 J18:K19 N18:O19">
    <cfRule type="cellIs" dxfId="219" priority="1" operator="lessThan">
      <formula>0</formula>
    </cfRule>
    <cfRule type="cellIs" dxfId="218" priority="2" operator="greaterThan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2"/>
  <sheetViews>
    <sheetView workbookViewId="0">
      <selection activeCell="Q21" sqref="Q21"/>
    </sheetView>
  </sheetViews>
  <sheetFormatPr defaultRowHeight="15" x14ac:dyDescent="0.25"/>
  <cols>
    <col min="1" max="1" width="3.140625" customWidth="1"/>
    <col min="2" max="2" width="34.7109375" customWidth="1"/>
    <col min="3" max="3" width="12.42578125" customWidth="1"/>
    <col min="4" max="4" width="7.7109375" customWidth="1"/>
    <col min="5" max="7" width="8" customWidth="1"/>
    <col min="8" max="8" width="7.7109375" customWidth="1"/>
    <col min="9" max="9" width="8" customWidth="1"/>
    <col min="10" max="10" width="7.7109375" customWidth="1"/>
    <col min="11" max="11" width="8" customWidth="1"/>
    <col min="12" max="12" width="9.140625" customWidth="1"/>
    <col min="13" max="13" width="9" customWidth="1"/>
    <col min="14" max="14" width="9.42578125" bestFit="1" customWidth="1"/>
    <col min="15" max="15" width="9.140625" customWidth="1"/>
    <col min="16" max="17" width="8.7109375" customWidth="1"/>
    <col min="18" max="19" width="8.28515625" customWidth="1"/>
  </cols>
  <sheetData>
    <row r="1" spans="1:27" s="1" customFormat="1" ht="12.75" x14ac:dyDescent="0.2">
      <c r="AA1" s="26" t="s">
        <v>195</v>
      </c>
    </row>
    <row r="2" spans="1:27" s="1" customFormat="1" ht="12.75" x14ac:dyDescent="0.2"/>
    <row r="3" spans="1:27" s="1" customFormat="1" ht="11.25" customHeight="1" thickBot="1" x14ac:dyDescent="0.25"/>
    <row r="4" spans="1:27" s="1" customFormat="1" ht="12.75" hidden="1" customHeight="1" x14ac:dyDescent="0.2"/>
    <row r="5" spans="1:27" s="1" customFormat="1" ht="12.75" hidden="1" customHeight="1" x14ac:dyDescent="0.2"/>
    <row r="6" spans="1:27" s="1" customFormat="1" ht="12.75" hidden="1" customHeight="1" x14ac:dyDescent="0.2"/>
    <row r="7" spans="1:27" s="1" customFormat="1" ht="42" customHeight="1" x14ac:dyDescent="0.2">
      <c r="A7" s="209"/>
      <c r="B7" s="207" t="s">
        <v>20</v>
      </c>
      <c r="C7" s="207" t="s">
        <v>17</v>
      </c>
      <c r="D7" s="211" t="s">
        <v>192</v>
      </c>
      <c r="E7" s="212"/>
      <c r="F7" s="212"/>
      <c r="G7" s="212"/>
      <c r="H7" s="212"/>
      <c r="I7" s="213"/>
      <c r="J7" s="211" t="s">
        <v>193</v>
      </c>
      <c r="K7" s="212"/>
      <c r="L7" s="212"/>
      <c r="M7" s="212"/>
      <c r="N7" s="212"/>
      <c r="O7" s="213"/>
      <c r="P7" s="194" t="s">
        <v>194</v>
      </c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6"/>
    </row>
    <row r="8" spans="1:27" s="1" customFormat="1" ht="12.75" x14ac:dyDescent="0.2">
      <c r="A8" s="210"/>
      <c r="B8" s="208"/>
      <c r="C8" s="208"/>
      <c r="D8" s="215" t="s">
        <v>112</v>
      </c>
      <c r="E8" s="203"/>
      <c r="F8" s="203" t="s">
        <v>113</v>
      </c>
      <c r="G8" s="203"/>
      <c r="H8" s="203" t="s">
        <v>157</v>
      </c>
      <c r="I8" s="205"/>
      <c r="J8" s="215" t="s">
        <v>112</v>
      </c>
      <c r="K8" s="203"/>
      <c r="L8" s="203" t="s">
        <v>113</v>
      </c>
      <c r="M8" s="203"/>
      <c r="N8" s="203" t="s">
        <v>157</v>
      </c>
      <c r="O8" s="205"/>
      <c r="P8" s="201" t="s">
        <v>112</v>
      </c>
      <c r="Q8" s="202"/>
      <c r="R8" s="202"/>
      <c r="S8" s="202"/>
      <c r="T8" s="203" t="s">
        <v>113</v>
      </c>
      <c r="U8" s="203"/>
      <c r="V8" s="203"/>
      <c r="W8" s="203"/>
      <c r="X8" s="203" t="s">
        <v>157</v>
      </c>
      <c r="Y8" s="203"/>
      <c r="Z8" s="203"/>
      <c r="AA8" s="205"/>
    </row>
    <row r="9" spans="1:27" s="1" customFormat="1" ht="12.75" customHeight="1" x14ac:dyDescent="0.2">
      <c r="A9" s="210"/>
      <c r="B9" s="208"/>
      <c r="C9" s="208"/>
      <c r="D9" s="214" t="s">
        <v>18</v>
      </c>
      <c r="E9" s="204" t="s">
        <v>19</v>
      </c>
      <c r="F9" s="204" t="s">
        <v>18</v>
      </c>
      <c r="G9" s="204" t="s">
        <v>19</v>
      </c>
      <c r="H9" s="204" t="s">
        <v>18</v>
      </c>
      <c r="I9" s="206" t="s">
        <v>19</v>
      </c>
      <c r="J9" s="214" t="s">
        <v>18</v>
      </c>
      <c r="K9" s="204" t="s">
        <v>19</v>
      </c>
      <c r="L9" s="204" t="s">
        <v>18</v>
      </c>
      <c r="M9" s="204" t="s">
        <v>19</v>
      </c>
      <c r="N9" s="204" t="s">
        <v>18</v>
      </c>
      <c r="O9" s="206" t="s">
        <v>19</v>
      </c>
      <c r="P9" s="197" t="s">
        <v>18</v>
      </c>
      <c r="Q9" s="198"/>
      <c r="R9" s="199" t="s">
        <v>19</v>
      </c>
      <c r="S9" s="200"/>
      <c r="T9" s="204" t="s">
        <v>18</v>
      </c>
      <c r="U9" s="204"/>
      <c r="V9" s="204" t="s">
        <v>19</v>
      </c>
      <c r="W9" s="204"/>
      <c r="X9" s="204" t="s">
        <v>18</v>
      </c>
      <c r="Y9" s="204"/>
      <c r="Z9" s="204" t="s">
        <v>19</v>
      </c>
      <c r="AA9" s="206"/>
    </row>
    <row r="10" spans="1:27" s="1" customFormat="1" ht="12.75" x14ac:dyDescent="0.2">
      <c r="A10" s="210"/>
      <c r="B10" s="208"/>
      <c r="C10" s="208"/>
      <c r="D10" s="214"/>
      <c r="E10" s="204"/>
      <c r="F10" s="204"/>
      <c r="G10" s="204"/>
      <c r="H10" s="204"/>
      <c r="I10" s="206"/>
      <c r="J10" s="214"/>
      <c r="K10" s="204"/>
      <c r="L10" s="204"/>
      <c r="M10" s="204"/>
      <c r="N10" s="204"/>
      <c r="O10" s="206"/>
      <c r="P10" s="128" t="s">
        <v>128</v>
      </c>
      <c r="Q10" s="126" t="s">
        <v>0</v>
      </c>
      <c r="R10" s="127" t="s">
        <v>128</v>
      </c>
      <c r="S10" s="126" t="s">
        <v>0</v>
      </c>
      <c r="T10" s="127" t="s">
        <v>128</v>
      </c>
      <c r="U10" s="127" t="s">
        <v>0</v>
      </c>
      <c r="V10" s="127" t="s">
        <v>128</v>
      </c>
      <c r="W10" s="127" t="s">
        <v>0</v>
      </c>
      <c r="X10" s="127" t="s">
        <v>128</v>
      </c>
      <c r="Y10" s="127" t="s">
        <v>0</v>
      </c>
      <c r="Z10" s="127" t="s">
        <v>128</v>
      </c>
      <c r="AA10" s="129" t="s">
        <v>0</v>
      </c>
    </row>
    <row r="11" spans="1:27" s="1" customFormat="1" ht="38.25" x14ac:dyDescent="0.2">
      <c r="A11" s="8">
        <v>1</v>
      </c>
      <c r="B11" s="6" t="s">
        <v>21</v>
      </c>
      <c r="C11" s="162" t="s">
        <v>2</v>
      </c>
      <c r="D11" s="57" t="s">
        <v>123</v>
      </c>
      <c r="E11" s="85">
        <v>0.3</v>
      </c>
      <c r="F11" s="55" t="s">
        <v>123</v>
      </c>
      <c r="G11" s="85">
        <v>0.3</v>
      </c>
      <c r="H11" s="55" t="s">
        <v>123</v>
      </c>
      <c r="I11" s="91">
        <v>0.3</v>
      </c>
      <c r="J11" s="148">
        <v>4.2999999999999997E-2</v>
      </c>
      <c r="K11" s="85">
        <v>0.3</v>
      </c>
      <c r="L11" s="17">
        <v>4.3999999999999997E-2</v>
      </c>
      <c r="M11" s="85">
        <v>0.3</v>
      </c>
      <c r="N11" s="17">
        <v>4.3999999999999997E-2</v>
      </c>
      <c r="O11" s="91">
        <v>0.3</v>
      </c>
      <c r="P11" s="57" t="s">
        <v>123</v>
      </c>
      <c r="Q11" s="161" t="s">
        <v>123</v>
      </c>
      <c r="R11" s="17">
        <f>K11-E11</f>
        <v>0</v>
      </c>
      <c r="S11" s="14">
        <f>R11/E11*100</f>
        <v>0</v>
      </c>
      <c r="T11" s="161" t="s">
        <v>123</v>
      </c>
      <c r="U11" s="163" t="s">
        <v>123</v>
      </c>
      <c r="V11" s="17">
        <f>M11-G11</f>
        <v>0</v>
      </c>
      <c r="W11" s="14">
        <f>V11/G11*100</f>
        <v>0</v>
      </c>
      <c r="X11" s="161" t="s">
        <v>123</v>
      </c>
      <c r="Y11" s="161" t="s">
        <v>123</v>
      </c>
      <c r="Z11" s="17">
        <f>O11-I11</f>
        <v>0</v>
      </c>
      <c r="AA11" s="31">
        <f>Z11/I11*100</f>
        <v>0</v>
      </c>
    </row>
    <row r="12" spans="1:27" s="1" customFormat="1" ht="38.25" x14ac:dyDescent="0.2">
      <c r="A12" s="8">
        <v>2</v>
      </c>
      <c r="B12" s="6" t="s">
        <v>32</v>
      </c>
      <c r="C12" s="162" t="s">
        <v>22</v>
      </c>
      <c r="D12" s="86">
        <v>0.7</v>
      </c>
      <c r="E12" s="85">
        <v>2.35</v>
      </c>
      <c r="F12" s="85">
        <v>0.7</v>
      </c>
      <c r="G12" s="85">
        <v>2.35</v>
      </c>
      <c r="H12" s="85">
        <v>0.7</v>
      </c>
      <c r="I12" s="91">
        <v>2.35</v>
      </c>
      <c r="J12" s="148">
        <v>0.49</v>
      </c>
      <c r="K12" s="85">
        <v>2.35</v>
      </c>
      <c r="L12" s="17">
        <v>0.495</v>
      </c>
      <c r="M12" s="85">
        <v>2.35</v>
      </c>
      <c r="N12" s="17">
        <v>0.5</v>
      </c>
      <c r="O12" s="91">
        <v>2.35</v>
      </c>
      <c r="P12" s="148">
        <f t="shared" ref="P12:P19" si="0">J12-D12</f>
        <v>-0.20999999999999996</v>
      </c>
      <c r="Q12" s="32">
        <f t="shared" ref="Q12:Q19" si="1">P12/D12*100</f>
        <v>-30</v>
      </c>
      <c r="R12" s="17">
        <f t="shared" ref="R12:R17" si="2">K12-E12</f>
        <v>0</v>
      </c>
      <c r="S12" s="14">
        <f t="shared" ref="S12:S17" si="3">R12/E12*100</f>
        <v>0</v>
      </c>
      <c r="T12" s="17">
        <f t="shared" ref="T12:T19" si="4">L12-F12</f>
        <v>-0.20499999999999996</v>
      </c>
      <c r="U12" s="14">
        <f t="shared" ref="U12:U19" si="5">T12/F12*100</f>
        <v>-29.285714285714281</v>
      </c>
      <c r="V12" s="17">
        <f t="shared" ref="V12:V17" si="6">M12-G12</f>
        <v>0</v>
      </c>
      <c r="W12" s="14">
        <f t="shared" ref="W12:W17" si="7">V12/G12*100</f>
        <v>0</v>
      </c>
      <c r="X12" s="17">
        <f t="shared" ref="X12:X19" si="8">N12-H12</f>
        <v>-0.19999999999999996</v>
      </c>
      <c r="Y12" s="14">
        <f t="shared" ref="Y12:Y19" si="9">X12/H12*100</f>
        <v>-28.571428571428566</v>
      </c>
      <c r="Z12" s="17">
        <f t="shared" ref="Z12:Z17" si="10">O12-I12</f>
        <v>0</v>
      </c>
      <c r="AA12" s="31">
        <f t="shared" ref="AA12:AA17" si="11">Z12/I12*100</f>
        <v>0</v>
      </c>
    </row>
    <row r="13" spans="1:27" s="1" customFormat="1" ht="38.25" x14ac:dyDescent="0.2">
      <c r="A13" s="8">
        <v>3</v>
      </c>
      <c r="B13" s="6" t="s">
        <v>23</v>
      </c>
      <c r="C13" s="162" t="s">
        <v>24</v>
      </c>
      <c r="D13" s="86">
        <v>0.2</v>
      </c>
      <c r="E13" s="85">
        <v>1.98</v>
      </c>
      <c r="F13" s="85">
        <v>0.2</v>
      </c>
      <c r="G13" s="85">
        <v>1.98</v>
      </c>
      <c r="H13" s="85">
        <v>0.2</v>
      </c>
      <c r="I13" s="91">
        <v>1.98</v>
      </c>
      <c r="J13" s="148">
        <v>0.13</v>
      </c>
      <c r="K13" s="85">
        <v>1.98</v>
      </c>
      <c r="L13" s="17">
        <v>0.13100000000000001</v>
      </c>
      <c r="M13" s="85">
        <v>1.98</v>
      </c>
      <c r="N13" s="17">
        <v>0.13200000000000001</v>
      </c>
      <c r="O13" s="91">
        <v>1.98</v>
      </c>
      <c r="P13" s="148">
        <f t="shared" si="0"/>
        <v>-7.0000000000000007E-2</v>
      </c>
      <c r="Q13" s="32">
        <f t="shared" si="1"/>
        <v>-35</v>
      </c>
      <c r="R13" s="17">
        <f t="shared" si="2"/>
        <v>0</v>
      </c>
      <c r="S13" s="14">
        <f t="shared" si="3"/>
        <v>0</v>
      </c>
      <c r="T13" s="17">
        <f t="shared" si="4"/>
        <v>-6.9000000000000006E-2</v>
      </c>
      <c r="U13" s="14">
        <f t="shared" si="5"/>
        <v>-34.5</v>
      </c>
      <c r="V13" s="17">
        <f t="shared" si="6"/>
        <v>0</v>
      </c>
      <c r="W13" s="14">
        <f t="shared" si="7"/>
        <v>0</v>
      </c>
      <c r="X13" s="17">
        <f t="shared" si="8"/>
        <v>-6.8000000000000005E-2</v>
      </c>
      <c r="Y13" s="14">
        <f t="shared" si="9"/>
        <v>-34</v>
      </c>
      <c r="Z13" s="17">
        <f t="shared" si="10"/>
        <v>0</v>
      </c>
      <c r="AA13" s="31">
        <f t="shared" si="11"/>
        <v>0</v>
      </c>
    </row>
    <row r="14" spans="1:27" s="1" customFormat="1" ht="38.25" x14ac:dyDescent="0.2">
      <c r="A14" s="8">
        <v>4</v>
      </c>
      <c r="B14" s="8" t="s">
        <v>25</v>
      </c>
      <c r="C14" s="162" t="s">
        <v>22</v>
      </c>
      <c r="D14" s="57" t="s">
        <v>123</v>
      </c>
      <c r="E14" s="85">
        <v>0.56000000000000005</v>
      </c>
      <c r="F14" s="55" t="s">
        <v>123</v>
      </c>
      <c r="G14" s="85">
        <v>0.56000000000000005</v>
      </c>
      <c r="H14" s="55" t="s">
        <v>123</v>
      </c>
      <c r="I14" s="91">
        <v>0.56000000000000005</v>
      </c>
      <c r="J14" s="57" t="s">
        <v>123</v>
      </c>
      <c r="K14" s="85">
        <v>0.56000000000000005</v>
      </c>
      <c r="L14" s="55" t="s">
        <v>123</v>
      </c>
      <c r="M14" s="85">
        <v>0.56000000000000005</v>
      </c>
      <c r="N14" s="55" t="s">
        <v>123</v>
      </c>
      <c r="O14" s="91">
        <v>0.56000000000000005</v>
      </c>
      <c r="P14" s="57" t="s">
        <v>123</v>
      </c>
      <c r="Q14" s="55" t="s">
        <v>123</v>
      </c>
      <c r="R14" s="17">
        <f t="shared" si="2"/>
        <v>0</v>
      </c>
      <c r="S14" s="14">
        <f t="shared" si="3"/>
        <v>0</v>
      </c>
      <c r="T14" s="55" t="s">
        <v>123</v>
      </c>
      <c r="U14" s="164" t="s">
        <v>123</v>
      </c>
      <c r="V14" s="17">
        <f t="shared" si="6"/>
        <v>0</v>
      </c>
      <c r="W14" s="14">
        <f t="shared" si="7"/>
        <v>0</v>
      </c>
      <c r="X14" s="55" t="s">
        <v>123</v>
      </c>
      <c r="Y14" s="55" t="s">
        <v>123</v>
      </c>
      <c r="Z14" s="17">
        <f t="shared" si="10"/>
        <v>0</v>
      </c>
      <c r="AA14" s="31">
        <f t="shared" si="11"/>
        <v>0</v>
      </c>
    </row>
    <row r="15" spans="1:27" s="1" customFormat="1" ht="25.5" x14ac:dyDescent="0.2">
      <c r="A15" s="8">
        <v>5</v>
      </c>
      <c r="B15" s="6" t="s">
        <v>26</v>
      </c>
      <c r="C15" s="162" t="s">
        <v>110</v>
      </c>
      <c r="D15" s="86">
        <v>4.0000000000000001E-3</v>
      </c>
      <c r="E15" s="85">
        <v>0.06</v>
      </c>
      <c r="F15" s="85">
        <v>4.0000000000000001E-3</v>
      </c>
      <c r="G15" s="85">
        <v>0.06</v>
      </c>
      <c r="H15" s="85">
        <v>4.0000000000000001E-3</v>
      </c>
      <c r="I15" s="91">
        <v>0.06</v>
      </c>
      <c r="J15" s="150">
        <v>1.6000000000000001E-3</v>
      </c>
      <c r="K15" s="85">
        <v>0.06</v>
      </c>
      <c r="L15" s="46">
        <v>1.6999999999999999E-3</v>
      </c>
      <c r="M15" s="85">
        <v>0.06</v>
      </c>
      <c r="N15" s="46">
        <v>1.6999999999999999E-3</v>
      </c>
      <c r="O15" s="91">
        <v>0.06</v>
      </c>
      <c r="P15" s="148">
        <f t="shared" si="0"/>
        <v>-2.4000000000000002E-3</v>
      </c>
      <c r="Q15" s="32">
        <f t="shared" si="1"/>
        <v>-60.000000000000007</v>
      </c>
      <c r="R15" s="17">
        <f t="shared" si="2"/>
        <v>0</v>
      </c>
      <c r="S15" s="14">
        <f t="shared" si="3"/>
        <v>0</v>
      </c>
      <c r="T15" s="17">
        <f t="shared" si="4"/>
        <v>-2.3E-3</v>
      </c>
      <c r="U15" s="14">
        <f t="shared" si="5"/>
        <v>-57.499999999999993</v>
      </c>
      <c r="V15" s="17">
        <f t="shared" si="6"/>
        <v>0</v>
      </c>
      <c r="W15" s="14">
        <f t="shared" si="7"/>
        <v>0</v>
      </c>
      <c r="X15" s="17">
        <f t="shared" si="8"/>
        <v>-2.3E-3</v>
      </c>
      <c r="Y15" s="14">
        <f t="shared" si="9"/>
        <v>-57.499999999999993</v>
      </c>
      <c r="Z15" s="17">
        <f t="shared" si="10"/>
        <v>0</v>
      </c>
      <c r="AA15" s="31">
        <f t="shared" si="11"/>
        <v>0</v>
      </c>
    </row>
    <row r="16" spans="1:27" s="1" customFormat="1" ht="25.5" x14ac:dyDescent="0.2">
      <c r="A16" s="8">
        <v>6</v>
      </c>
      <c r="B16" s="6" t="s">
        <v>27</v>
      </c>
      <c r="C16" s="162" t="s">
        <v>3</v>
      </c>
      <c r="D16" s="87">
        <v>1.6E-2</v>
      </c>
      <c r="E16" s="171">
        <v>0.17235</v>
      </c>
      <c r="F16" s="16">
        <v>1.6E-2</v>
      </c>
      <c r="G16" s="171">
        <v>0.17235</v>
      </c>
      <c r="H16" s="16">
        <v>1.6E-2</v>
      </c>
      <c r="I16" s="171">
        <v>0.17235</v>
      </c>
      <c r="J16" s="148">
        <v>1.4E-2</v>
      </c>
      <c r="K16" s="171">
        <v>0.17235</v>
      </c>
      <c r="L16" s="17">
        <v>1.4E-2</v>
      </c>
      <c r="M16" s="171">
        <v>0.17235</v>
      </c>
      <c r="N16" s="17">
        <v>1.4E-2</v>
      </c>
      <c r="O16" s="171">
        <v>0.17235</v>
      </c>
      <c r="P16" s="148">
        <f t="shared" si="0"/>
        <v>-2E-3</v>
      </c>
      <c r="Q16" s="32">
        <f t="shared" si="1"/>
        <v>-12.5</v>
      </c>
      <c r="R16" s="17">
        <f t="shared" si="2"/>
        <v>0</v>
      </c>
      <c r="S16" s="14">
        <f t="shared" si="3"/>
        <v>0</v>
      </c>
      <c r="T16" s="17">
        <f t="shared" si="4"/>
        <v>-2E-3</v>
      </c>
      <c r="U16" s="14">
        <f t="shared" si="5"/>
        <v>-12.5</v>
      </c>
      <c r="V16" s="17">
        <f t="shared" si="6"/>
        <v>0</v>
      </c>
      <c r="W16" s="14">
        <f t="shared" si="7"/>
        <v>0</v>
      </c>
      <c r="X16" s="17">
        <f t="shared" si="8"/>
        <v>-2E-3</v>
      </c>
      <c r="Y16" s="14">
        <f t="shared" si="9"/>
        <v>-12.5</v>
      </c>
      <c r="Z16" s="17">
        <f t="shared" si="10"/>
        <v>0</v>
      </c>
      <c r="AA16" s="31">
        <f t="shared" si="11"/>
        <v>0</v>
      </c>
    </row>
    <row r="17" spans="1:27" s="1" customFormat="1" ht="89.25" x14ac:dyDescent="0.2">
      <c r="A17" s="15" t="s">
        <v>28</v>
      </c>
      <c r="B17" s="6" t="s">
        <v>127</v>
      </c>
      <c r="C17" s="162" t="s">
        <v>29</v>
      </c>
      <c r="D17" s="57" t="s">
        <v>123</v>
      </c>
      <c r="E17" s="17">
        <v>4.8000000000000001E-2</v>
      </c>
      <c r="F17" s="55" t="s">
        <v>123</v>
      </c>
      <c r="G17" s="17">
        <v>5.8000000000000003E-2</v>
      </c>
      <c r="H17" s="55" t="s">
        <v>123</v>
      </c>
      <c r="I17" s="149">
        <v>7.0000000000000007E-2</v>
      </c>
      <c r="J17" s="57" t="s">
        <v>123</v>
      </c>
      <c r="K17" s="17">
        <v>4.8000000000000001E-2</v>
      </c>
      <c r="L17" s="55" t="s">
        <v>123</v>
      </c>
      <c r="M17" s="17">
        <v>5.8000000000000003E-2</v>
      </c>
      <c r="N17" s="55" t="s">
        <v>123</v>
      </c>
      <c r="O17" s="149">
        <v>7.0000000000000007E-2</v>
      </c>
      <c r="P17" s="57" t="s">
        <v>123</v>
      </c>
      <c r="Q17" s="161" t="s">
        <v>123</v>
      </c>
      <c r="R17" s="17">
        <f t="shared" si="2"/>
        <v>0</v>
      </c>
      <c r="S17" s="14">
        <f t="shared" si="3"/>
        <v>0</v>
      </c>
      <c r="T17" s="161" t="s">
        <v>123</v>
      </c>
      <c r="U17" s="163" t="s">
        <v>123</v>
      </c>
      <c r="V17" s="17">
        <f t="shared" si="6"/>
        <v>0</v>
      </c>
      <c r="W17" s="14">
        <f t="shared" si="7"/>
        <v>0</v>
      </c>
      <c r="X17" s="161" t="s">
        <v>123</v>
      </c>
      <c r="Y17" s="161" t="s">
        <v>123</v>
      </c>
      <c r="Z17" s="17">
        <f t="shared" si="10"/>
        <v>0</v>
      </c>
      <c r="AA17" s="31">
        <f t="shared" si="11"/>
        <v>0</v>
      </c>
    </row>
    <row r="18" spans="1:27" s="1" customFormat="1" ht="38.25" x14ac:dyDescent="0.2">
      <c r="A18" s="15" t="s">
        <v>190</v>
      </c>
      <c r="B18" s="84" t="s">
        <v>191</v>
      </c>
      <c r="C18" s="162"/>
      <c r="D18" s="57" t="s">
        <v>123</v>
      </c>
      <c r="E18" s="17">
        <v>1.2E-2</v>
      </c>
      <c r="F18" s="55" t="s">
        <v>123</v>
      </c>
      <c r="G18" s="17">
        <v>1.4E-2</v>
      </c>
      <c r="H18" s="55" t="s">
        <v>123</v>
      </c>
      <c r="I18" s="149">
        <v>1.7000000000000001E-2</v>
      </c>
      <c r="J18" s="57" t="s">
        <v>123</v>
      </c>
      <c r="K18" s="17">
        <v>1.2E-2</v>
      </c>
      <c r="L18" s="55" t="s">
        <v>123</v>
      </c>
      <c r="M18" s="17">
        <v>1.4E-2</v>
      </c>
      <c r="N18" s="55" t="s">
        <v>123</v>
      </c>
      <c r="O18" s="149">
        <v>1.7000000000000001E-2</v>
      </c>
      <c r="P18" s="57" t="s">
        <v>123</v>
      </c>
      <c r="Q18" s="161" t="s">
        <v>123</v>
      </c>
      <c r="R18" s="17">
        <f t="shared" ref="R18" si="12">K18-E18</f>
        <v>0</v>
      </c>
      <c r="S18" s="14">
        <f t="shared" ref="S18" si="13">R18/E18*100</f>
        <v>0</v>
      </c>
      <c r="T18" s="161" t="s">
        <v>123</v>
      </c>
      <c r="U18" s="163" t="s">
        <v>123</v>
      </c>
      <c r="V18" s="17">
        <f t="shared" ref="V18" si="14">O18-I18</f>
        <v>0</v>
      </c>
      <c r="W18" s="14">
        <f t="shared" ref="W18" si="15">V18/I18*100</f>
        <v>0</v>
      </c>
      <c r="X18" s="161" t="s">
        <v>123</v>
      </c>
      <c r="Y18" s="161" t="s">
        <v>123</v>
      </c>
      <c r="Z18" s="17">
        <f>O18-I18</f>
        <v>0</v>
      </c>
      <c r="AA18" s="31">
        <f t="shared" ref="AA18" si="16">Z18/M18*100</f>
        <v>0</v>
      </c>
    </row>
    <row r="19" spans="1:27" s="1" customFormat="1" ht="26.25" thickBot="1" x14ac:dyDescent="0.25">
      <c r="A19" s="15" t="s">
        <v>30</v>
      </c>
      <c r="B19" s="6" t="s">
        <v>31</v>
      </c>
      <c r="C19" s="162" t="s">
        <v>29</v>
      </c>
      <c r="D19" s="88">
        <v>9.1999999999999998E-2</v>
      </c>
      <c r="E19" s="58" t="s">
        <v>123</v>
      </c>
      <c r="F19" s="89">
        <v>9.1999999999999998E-2</v>
      </c>
      <c r="G19" s="58" t="s">
        <v>123</v>
      </c>
      <c r="H19" s="89">
        <v>9.1999999999999998E-2</v>
      </c>
      <c r="I19" s="59" t="s">
        <v>123</v>
      </c>
      <c r="J19" s="151">
        <v>0.106</v>
      </c>
      <c r="K19" s="58" t="s">
        <v>123</v>
      </c>
      <c r="L19" s="90">
        <v>0.107</v>
      </c>
      <c r="M19" s="58" t="s">
        <v>123</v>
      </c>
      <c r="N19" s="90">
        <v>0.108</v>
      </c>
      <c r="O19" s="59" t="s">
        <v>123</v>
      </c>
      <c r="P19" s="151">
        <f t="shared" si="0"/>
        <v>1.3999999999999999E-2</v>
      </c>
      <c r="Q19" s="97">
        <f t="shared" si="1"/>
        <v>15.217391304347824</v>
      </c>
      <c r="R19" s="58" t="s">
        <v>123</v>
      </c>
      <c r="S19" s="58" t="s">
        <v>123</v>
      </c>
      <c r="T19" s="90">
        <f t="shared" si="4"/>
        <v>1.4999999999999999E-2</v>
      </c>
      <c r="U19" s="66">
        <f t="shared" si="5"/>
        <v>16.304347826086957</v>
      </c>
      <c r="V19" s="58" t="s">
        <v>123</v>
      </c>
      <c r="W19" s="58" t="s">
        <v>123</v>
      </c>
      <c r="X19" s="90">
        <f t="shared" si="8"/>
        <v>1.6E-2</v>
      </c>
      <c r="Y19" s="66">
        <f t="shared" si="9"/>
        <v>17.391304347826086</v>
      </c>
      <c r="Z19" s="58" t="s">
        <v>123</v>
      </c>
      <c r="AA19" s="59" t="s">
        <v>123</v>
      </c>
    </row>
    <row r="20" spans="1:27" s="1" customFormat="1" ht="12.75" x14ac:dyDescent="0.2">
      <c r="A20" s="18"/>
      <c r="B20" s="19"/>
      <c r="C20" s="20"/>
      <c r="D20" s="21"/>
      <c r="E20" s="21"/>
      <c r="F20" s="21"/>
      <c r="G20" s="21"/>
      <c r="H20" s="22"/>
      <c r="I20" s="21"/>
      <c r="J20" s="23"/>
      <c r="K20" s="23"/>
      <c r="L20" s="56"/>
      <c r="M20" s="56"/>
      <c r="N20" s="56"/>
      <c r="O20" s="56"/>
      <c r="P20" s="24"/>
      <c r="Q20" s="24"/>
      <c r="R20" s="24"/>
      <c r="S20" s="24"/>
      <c r="T20" s="24"/>
      <c r="U20" s="24"/>
      <c r="V20" s="24"/>
      <c r="W20" s="24"/>
      <c r="X20" s="24"/>
      <c r="Y20" s="24"/>
    </row>
    <row r="21" spans="1:27" s="1" customFormat="1" ht="12.75" x14ac:dyDescent="0.2">
      <c r="A21" s="43"/>
      <c r="B21" s="19"/>
      <c r="C21" s="169"/>
      <c r="D21" s="169"/>
      <c r="E21" s="169"/>
      <c r="F21" s="169"/>
      <c r="G21" s="169"/>
      <c r="H21" s="169"/>
      <c r="I21" s="170"/>
      <c r="J21" s="170"/>
      <c r="K21" s="170"/>
      <c r="L21" s="35"/>
      <c r="M21" s="35"/>
      <c r="N21" s="35"/>
      <c r="O21" s="169"/>
      <c r="P21" s="169"/>
      <c r="Q21" s="169"/>
      <c r="R21" s="169"/>
      <c r="S21" s="169"/>
      <c r="T21" s="169"/>
      <c r="U21" s="170"/>
      <c r="V21" s="170"/>
      <c r="W21" s="170"/>
      <c r="X21" s="83"/>
      <c r="Y21" s="83"/>
      <c r="Z21" s="83"/>
      <c r="AA21" s="83"/>
    </row>
    <row r="22" spans="1:27" s="1" customFormat="1" ht="12.75" x14ac:dyDescent="0.2">
      <c r="A22" s="43"/>
      <c r="B22" s="19"/>
      <c r="C22" s="169"/>
      <c r="D22" s="169"/>
      <c r="E22" s="169"/>
      <c r="F22" s="169"/>
      <c r="G22" s="169"/>
      <c r="H22" s="169"/>
      <c r="I22" s="170"/>
      <c r="J22" s="170"/>
      <c r="K22" s="170"/>
      <c r="L22" s="35"/>
      <c r="M22" s="35"/>
      <c r="N22" s="35"/>
      <c r="O22" s="169"/>
      <c r="P22" s="169"/>
      <c r="Q22" s="169"/>
      <c r="R22" s="169"/>
      <c r="S22" s="169"/>
      <c r="T22" s="169"/>
      <c r="U22" s="170"/>
      <c r="V22" s="170"/>
      <c r="W22" s="170"/>
      <c r="X22" s="83"/>
      <c r="Y22" s="165"/>
      <c r="Z22" s="83"/>
      <c r="AA22" s="83"/>
    </row>
    <row r="23" spans="1:27" s="1" customFormat="1" ht="12.75" x14ac:dyDescent="0.2">
      <c r="A23" s="43"/>
      <c r="B23" s="19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83"/>
      <c r="Y23" s="165"/>
      <c r="Z23" s="83"/>
      <c r="AA23" s="83"/>
    </row>
    <row r="24" spans="1:27" s="1" customFormat="1" ht="12.75" x14ac:dyDescent="0.2">
      <c r="A24" s="43"/>
      <c r="B24" s="19"/>
      <c r="C24" s="165"/>
      <c r="D24" s="165"/>
      <c r="E24" s="165"/>
      <c r="F24" s="24"/>
      <c r="G24" s="24"/>
      <c r="H24" s="24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83"/>
      <c r="Y24" s="165"/>
      <c r="Z24" s="83"/>
      <c r="AA24" s="83"/>
    </row>
    <row r="25" spans="1:27" s="1" customFormat="1" ht="12.75" x14ac:dyDescent="0.2">
      <c r="A25" s="43"/>
      <c r="B25" s="19"/>
      <c r="C25" s="165"/>
      <c r="D25" s="165"/>
      <c r="E25" s="165"/>
      <c r="F25" s="24"/>
      <c r="G25" s="24"/>
      <c r="H25" s="24"/>
      <c r="I25" s="165"/>
      <c r="J25" s="165"/>
      <c r="K25" s="165"/>
      <c r="L25" s="146"/>
      <c r="M25" s="146"/>
      <c r="N25" s="146"/>
      <c r="O25" s="165"/>
      <c r="P25" s="165"/>
      <c r="Q25" s="165"/>
      <c r="R25" s="165"/>
      <c r="S25" s="165"/>
      <c r="T25" s="165"/>
      <c r="U25" s="165"/>
      <c r="V25" s="165"/>
      <c r="W25" s="165"/>
      <c r="X25" s="83"/>
      <c r="Y25" s="165"/>
      <c r="Z25" s="83"/>
      <c r="AA25" s="83"/>
    </row>
    <row r="26" spans="1:27" s="1" customFormat="1" ht="12.75" x14ac:dyDescent="0.2">
      <c r="A26" s="43"/>
      <c r="B26" s="19"/>
      <c r="C26" s="165"/>
      <c r="D26" s="165"/>
      <c r="E26" s="165"/>
      <c r="F26" s="24"/>
      <c r="G26" s="24"/>
      <c r="H26" s="24"/>
      <c r="I26" s="165"/>
      <c r="J26" s="165"/>
      <c r="K26" s="165"/>
      <c r="L26" s="146"/>
      <c r="M26" s="146"/>
      <c r="N26" s="146"/>
      <c r="O26" s="165"/>
      <c r="P26" s="165"/>
      <c r="Q26" s="165"/>
      <c r="R26" s="165"/>
      <c r="S26" s="165"/>
      <c r="T26" s="165"/>
      <c r="U26" s="165"/>
      <c r="V26" s="165"/>
      <c r="W26" s="165"/>
      <c r="X26" s="83"/>
      <c r="Y26" s="165"/>
      <c r="Z26" s="83"/>
      <c r="AA26" s="83"/>
    </row>
    <row r="27" spans="1:27" s="1" customFormat="1" ht="12.75" x14ac:dyDescent="0.2">
      <c r="A27" s="18"/>
      <c r="B27" s="19"/>
      <c r="C27" s="165"/>
      <c r="D27" s="165"/>
      <c r="E27" s="165"/>
      <c r="F27" s="24"/>
      <c r="G27" s="24"/>
      <c r="H27" s="24"/>
      <c r="I27" s="165"/>
      <c r="J27" s="165"/>
      <c r="K27" s="165"/>
      <c r="L27" s="146"/>
      <c r="M27" s="146"/>
      <c r="N27" s="146"/>
      <c r="O27" s="165"/>
      <c r="P27" s="165"/>
      <c r="Q27" s="165"/>
      <c r="R27" s="165"/>
      <c r="S27" s="165"/>
      <c r="T27" s="165"/>
      <c r="U27" s="165"/>
      <c r="V27" s="165"/>
      <c r="W27" s="165"/>
      <c r="X27" s="83"/>
      <c r="Y27" s="167"/>
      <c r="Z27" s="83"/>
      <c r="AA27" s="83"/>
    </row>
    <row r="28" spans="1:27" s="1" customFormat="1" ht="12.75" x14ac:dyDescent="0.2">
      <c r="A28" s="18"/>
      <c r="B28" s="19"/>
      <c r="C28" s="165"/>
      <c r="D28" s="165"/>
      <c r="E28" s="165"/>
      <c r="F28" s="147"/>
      <c r="G28" s="147"/>
      <c r="H28" s="147"/>
      <c r="I28" s="165"/>
      <c r="J28" s="165"/>
      <c r="K28" s="165"/>
      <c r="L28" s="146"/>
      <c r="M28" s="146"/>
      <c r="N28" s="146"/>
      <c r="O28" s="165"/>
      <c r="P28" s="165"/>
      <c r="Q28" s="165"/>
      <c r="R28" s="165"/>
      <c r="S28" s="165"/>
      <c r="T28" s="165"/>
      <c r="U28" s="165"/>
      <c r="V28" s="165"/>
      <c r="W28" s="165"/>
      <c r="X28" s="83"/>
      <c r="Y28" s="167"/>
      <c r="Z28" s="83"/>
      <c r="AA28" s="83"/>
    </row>
    <row r="29" spans="1:27" s="1" customFormat="1" ht="12.75" x14ac:dyDescent="0.2">
      <c r="A29" s="83"/>
      <c r="B29" s="19"/>
      <c r="C29" s="167"/>
      <c r="D29" s="167"/>
      <c r="E29" s="167"/>
      <c r="F29" s="24"/>
      <c r="G29" s="24"/>
      <c r="H29" s="24"/>
      <c r="I29" s="165"/>
      <c r="J29" s="165"/>
      <c r="K29" s="165"/>
      <c r="L29" s="146"/>
      <c r="M29" s="146"/>
      <c r="N29" s="146"/>
      <c r="O29" s="168"/>
      <c r="P29" s="168"/>
      <c r="Q29" s="168"/>
      <c r="R29" s="168"/>
      <c r="S29" s="168"/>
      <c r="T29" s="168"/>
      <c r="U29" s="165"/>
      <c r="V29" s="165"/>
      <c r="W29" s="165"/>
      <c r="X29" s="83"/>
      <c r="Y29" s="167"/>
      <c r="Z29" s="83"/>
      <c r="AA29" s="83"/>
    </row>
    <row r="30" spans="1:27" s="1" customFormat="1" ht="12.75" x14ac:dyDescent="0.2">
      <c r="A30" s="83"/>
      <c r="B30" s="43"/>
      <c r="C30" s="167"/>
      <c r="D30" s="167"/>
      <c r="E30" s="167"/>
      <c r="F30" s="24"/>
      <c r="G30" s="24"/>
      <c r="H30" s="24"/>
      <c r="I30" s="165"/>
      <c r="J30" s="165"/>
      <c r="K30" s="165"/>
      <c r="L30" s="146"/>
      <c r="M30" s="146"/>
      <c r="N30" s="146"/>
      <c r="O30" s="24"/>
      <c r="P30" s="24"/>
      <c r="Q30" s="24"/>
      <c r="R30" s="24"/>
      <c r="S30" s="24"/>
      <c r="T30" s="24"/>
      <c r="U30" s="165"/>
      <c r="V30" s="165"/>
      <c r="W30" s="165"/>
      <c r="X30" s="83"/>
      <c r="Y30" s="167"/>
      <c r="Z30" s="83"/>
      <c r="AA30" s="83"/>
    </row>
    <row r="31" spans="1:27" s="1" customFormat="1" ht="12.75" x14ac:dyDescent="0.2">
      <c r="A31" s="83"/>
      <c r="B31" s="43"/>
      <c r="C31" s="167"/>
      <c r="D31" s="167"/>
      <c r="E31" s="167"/>
      <c r="F31" s="24"/>
      <c r="G31" s="24"/>
      <c r="H31" s="24"/>
      <c r="I31" s="165"/>
      <c r="J31" s="165"/>
      <c r="K31" s="165"/>
      <c r="L31" s="146"/>
      <c r="M31" s="146"/>
      <c r="N31" s="146"/>
      <c r="O31" s="24"/>
      <c r="P31" s="24"/>
      <c r="Q31" s="24"/>
      <c r="R31" s="24"/>
      <c r="S31" s="24"/>
      <c r="T31" s="24"/>
      <c r="U31" s="165"/>
      <c r="V31" s="165"/>
      <c r="W31" s="165"/>
      <c r="X31" s="83"/>
      <c r="Y31" s="83"/>
      <c r="Z31" s="83"/>
      <c r="AA31" s="83"/>
    </row>
    <row r="32" spans="1:27" s="1" customFormat="1" ht="12.75" x14ac:dyDescent="0.2">
      <c r="A32" s="83"/>
      <c r="B32" s="19"/>
      <c r="C32" s="167"/>
      <c r="D32" s="167"/>
      <c r="E32" s="167"/>
      <c r="F32" s="24"/>
      <c r="G32" s="24"/>
      <c r="H32" s="24"/>
      <c r="I32" s="165"/>
      <c r="J32" s="165"/>
      <c r="K32" s="165"/>
      <c r="L32" s="146"/>
      <c r="M32" s="146"/>
      <c r="N32" s="146"/>
      <c r="O32" s="167"/>
      <c r="P32" s="167"/>
      <c r="Q32" s="167"/>
      <c r="R32" s="168"/>
      <c r="S32" s="168"/>
      <c r="T32" s="168"/>
      <c r="U32" s="167"/>
      <c r="V32" s="167"/>
      <c r="W32" s="167"/>
      <c r="X32" s="83"/>
      <c r="Y32" s="83"/>
      <c r="Z32" s="83"/>
      <c r="AA32" s="83"/>
    </row>
    <row r="33" spans="1:27" s="1" customFormat="1" ht="12.75" x14ac:dyDescent="0.2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</row>
    <row r="34" spans="1:27" s="1" customFormat="1" ht="12.75" x14ac:dyDescent="0.2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</row>
    <row r="35" spans="1:27" s="1" customFormat="1" ht="12.75" x14ac:dyDescent="0.2"/>
    <row r="36" spans="1:27" s="1" customFormat="1" ht="12.75" x14ac:dyDescent="0.2"/>
    <row r="37" spans="1:27" s="1" customFormat="1" ht="12.75" x14ac:dyDescent="0.2"/>
    <row r="38" spans="1:27" s="1" customFormat="1" ht="12.75" x14ac:dyDescent="0.2"/>
    <row r="39" spans="1:27" s="1" customFormat="1" ht="12.75" x14ac:dyDescent="0.2"/>
    <row r="40" spans="1:27" s="1" customFormat="1" ht="12.75" x14ac:dyDescent="0.2"/>
    <row r="41" spans="1:27" s="1" customFormat="1" ht="12.75" x14ac:dyDescent="0.2"/>
    <row r="42" spans="1:27" s="1" customFormat="1" ht="12.75" x14ac:dyDescent="0.2"/>
    <row r="43" spans="1:27" s="1" customFormat="1" ht="12.75" x14ac:dyDescent="0.2"/>
    <row r="44" spans="1:27" s="1" customFormat="1" ht="12.75" x14ac:dyDescent="0.2"/>
    <row r="45" spans="1:27" s="1" customFormat="1" ht="12.75" x14ac:dyDescent="0.2"/>
    <row r="46" spans="1:27" s="1" customFormat="1" ht="12.75" x14ac:dyDescent="0.2"/>
    <row r="47" spans="1:27" s="1" customFormat="1" ht="12.75" x14ac:dyDescent="0.2"/>
    <row r="48" spans="1:27" s="1" customFormat="1" ht="12.75" x14ac:dyDescent="0.2"/>
    <row r="49" s="1" customFormat="1" ht="12.75" x14ac:dyDescent="0.2"/>
    <row r="50" s="1" customFormat="1" ht="12.75" x14ac:dyDescent="0.2"/>
    <row r="51" s="1" customFormat="1" ht="12.75" x14ac:dyDescent="0.2"/>
    <row r="52" s="1" customFormat="1" ht="12.75" x14ac:dyDescent="0.2"/>
    <row r="53" s="1" customFormat="1" ht="12.75" x14ac:dyDescent="0.2"/>
    <row r="54" s="1" customFormat="1" ht="12.75" x14ac:dyDescent="0.2"/>
    <row r="55" s="1" customFormat="1" ht="12.75" x14ac:dyDescent="0.2"/>
    <row r="56" s="1" customFormat="1" ht="12.75" x14ac:dyDescent="0.2"/>
    <row r="57" s="1" customFormat="1" ht="12.75" x14ac:dyDescent="0.2"/>
    <row r="58" s="1" customFormat="1" ht="12.75" x14ac:dyDescent="0.2"/>
    <row r="59" s="1" customFormat="1" ht="12.75" x14ac:dyDescent="0.2"/>
    <row r="60" s="1" customFormat="1" ht="12.75" x14ac:dyDescent="0.2"/>
    <row r="61" s="1" customFormat="1" ht="12.75" x14ac:dyDescent="0.2"/>
    <row r="62" s="1" customFormat="1" ht="12.75" x14ac:dyDescent="0.2"/>
    <row r="63" s="1" customFormat="1" ht="12.75" x14ac:dyDescent="0.2"/>
    <row r="64" s="1" customFormat="1" ht="12.75" x14ac:dyDescent="0.2"/>
    <row r="65" s="1" customFormat="1" ht="12.75" x14ac:dyDescent="0.2"/>
    <row r="66" s="1" customFormat="1" ht="12.75" x14ac:dyDescent="0.2"/>
    <row r="67" s="1" customFormat="1" ht="12.75" x14ac:dyDescent="0.2"/>
    <row r="68" s="1" customFormat="1" ht="12.75" x14ac:dyDescent="0.2"/>
    <row r="69" s="1" customFormat="1" ht="12.75" x14ac:dyDescent="0.2"/>
    <row r="70" s="1" customFormat="1" ht="12.75" x14ac:dyDescent="0.2"/>
    <row r="71" s="1" customFormat="1" ht="12.75" x14ac:dyDescent="0.2"/>
    <row r="72" s="1" customFormat="1" ht="12.75" x14ac:dyDescent="0.2"/>
    <row r="73" s="1" customFormat="1" ht="12.75" x14ac:dyDescent="0.2"/>
    <row r="74" s="1" customFormat="1" ht="12.75" x14ac:dyDescent="0.2"/>
    <row r="75" s="1" customFormat="1" ht="12.75" x14ac:dyDescent="0.2"/>
    <row r="76" s="1" customFormat="1" ht="12.75" x14ac:dyDescent="0.2"/>
    <row r="77" s="1" customFormat="1" ht="12.75" x14ac:dyDescent="0.2"/>
    <row r="78" s="1" customFormat="1" ht="12.75" x14ac:dyDescent="0.2"/>
    <row r="79" s="1" customFormat="1" ht="12.75" x14ac:dyDescent="0.2"/>
    <row r="80" s="1" customFormat="1" ht="12.75" x14ac:dyDescent="0.2"/>
    <row r="81" s="1" customFormat="1" ht="12.75" x14ac:dyDescent="0.2"/>
    <row r="82" s="1" customFormat="1" ht="12.75" x14ac:dyDescent="0.2"/>
    <row r="83" s="1" customFormat="1" ht="12.75" x14ac:dyDescent="0.2"/>
    <row r="84" s="1" customFormat="1" ht="12.75" x14ac:dyDescent="0.2"/>
    <row r="85" s="1" customFormat="1" ht="12.75" x14ac:dyDescent="0.2"/>
    <row r="86" s="1" customFormat="1" ht="12.75" x14ac:dyDescent="0.2"/>
    <row r="87" s="1" customFormat="1" ht="12.75" x14ac:dyDescent="0.2"/>
    <row r="88" s="1" customFormat="1" ht="12.75" x14ac:dyDescent="0.2"/>
    <row r="89" s="1" customFormat="1" ht="12.75" x14ac:dyDescent="0.2"/>
    <row r="90" s="1" customFormat="1" ht="12.75" x14ac:dyDescent="0.2"/>
    <row r="91" s="1" customFormat="1" ht="12.75" x14ac:dyDescent="0.2"/>
    <row r="92" s="1" customFormat="1" ht="12.75" x14ac:dyDescent="0.2"/>
    <row r="93" s="1" customFormat="1" ht="12.75" x14ac:dyDescent="0.2"/>
    <row r="94" s="1" customFormat="1" ht="12.75" x14ac:dyDescent="0.2"/>
    <row r="95" s="1" customFormat="1" ht="12.75" x14ac:dyDescent="0.2"/>
    <row r="96" s="1" customFormat="1" ht="12.75" x14ac:dyDescent="0.2"/>
    <row r="97" s="1" customFormat="1" ht="12.75" x14ac:dyDescent="0.2"/>
    <row r="98" s="1" customFormat="1" ht="12.75" x14ac:dyDescent="0.2"/>
    <row r="99" s="1" customFormat="1" ht="12.75" x14ac:dyDescent="0.2"/>
    <row r="100" s="1" customFormat="1" ht="12.75" x14ac:dyDescent="0.2"/>
    <row r="101" s="1" customFormat="1" ht="12.75" x14ac:dyDescent="0.2"/>
    <row r="102" s="1" customFormat="1" ht="12.75" x14ac:dyDescent="0.2"/>
    <row r="103" s="1" customFormat="1" ht="12.75" x14ac:dyDescent="0.2"/>
    <row r="104" s="1" customFormat="1" ht="12.75" x14ac:dyDescent="0.2"/>
    <row r="105" s="1" customFormat="1" ht="12.75" x14ac:dyDescent="0.2"/>
    <row r="106" s="1" customFormat="1" ht="12.75" x14ac:dyDescent="0.2"/>
    <row r="107" s="1" customFormat="1" ht="12.75" x14ac:dyDescent="0.2"/>
    <row r="108" s="1" customFormat="1" ht="12.75" x14ac:dyDescent="0.2"/>
    <row r="109" s="1" customFormat="1" ht="12.75" x14ac:dyDescent="0.2"/>
    <row r="110" s="1" customFormat="1" ht="12.75" x14ac:dyDescent="0.2"/>
    <row r="111" s="1" customFormat="1" ht="12.75" x14ac:dyDescent="0.2"/>
    <row r="112" s="1" customFormat="1" ht="12.75" x14ac:dyDescent="0.2"/>
    <row r="113" s="1" customFormat="1" ht="12.75" x14ac:dyDescent="0.2"/>
    <row r="114" s="1" customFormat="1" ht="12.75" x14ac:dyDescent="0.2"/>
    <row r="115" s="1" customFormat="1" ht="12.75" x14ac:dyDescent="0.2"/>
    <row r="116" s="1" customFormat="1" ht="12.75" x14ac:dyDescent="0.2"/>
    <row r="117" s="1" customFormat="1" ht="12.75" x14ac:dyDescent="0.2"/>
    <row r="118" s="1" customFormat="1" ht="12.75" x14ac:dyDescent="0.2"/>
    <row r="119" s="1" customFormat="1" ht="12.75" x14ac:dyDescent="0.2"/>
    <row r="120" s="1" customFormat="1" ht="12.75" x14ac:dyDescent="0.2"/>
    <row r="121" s="1" customFormat="1" ht="12.75" x14ac:dyDescent="0.2"/>
    <row r="122" s="1" customFormat="1" ht="12.75" x14ac:dyDescent="0.2"/>
    <row r="123" s="1" customFormat="1" ht="12.75" x14ac:dyDescent="0.2"/>
    <row r="124" s="1" customFormat="1" ht="12.75" x14ac:dyDescent="0.2"/>
    <row r="125" s="1" customFormat="1" ht="12.75" x14ac:dyDescent="0.2"/>
    <row r="126" s="1" customFormat="1" ht="12.75" x14ac:dyDescent="0.2"/>
    <row r="127" s="1" customFormat="1" ht="12.75" x14ac:dyDescent="0.2"/>
    <row r="128" s="1" customFormat="1" ht="12.75" x14ac:dyDescent="0.2"/>
    <row r="129" s="1" customFormat="1" ht="12.75" x14ac:dyDescent="0.2"/>
    <row r="130" s="1" customFormat="1" ht="12.75" x14ac:dyDescent="0.2"/>
    <row r="131" s="1" customFormat="1" ht="12.75" x14ac:dyDescent="0.2"/>
    <row r="132" s="1" customFormat="1" ht="12.75" x14ac:dyDescent="0.2"/>
    <row r="133" s="1" customFormat="1" ht="12.75" x14ac:dyDescent="0.2"/>
    <row r="134" s="1" customFormat="1" ht="12.75" x14ac:dyDescent="0.2"/>
    <row r="135" s="1" customFormat="1" ht="12.75" x14ac:dyDescent="0.2"/>
    <row r="136" s="1" customFormat="1" ht="12.75" x14ac:dyDescent="0.2"/>
    <row r="137" s="1" customFormat="1" ht="12.75" x14ac:dyDescent="0.2"/>
    <row r="138" s="1" customFormat="1" ht="12.75" x14ac:dyDescent="0.2"/>
    <row r="139" s="1" customFormat="1" ht="12.75" x14ac:dyDescent="0.2"/>
    <row r="140" s="1" customFormat="1" ht="12.75" x14ac:dyDescent="0.2"/>
    <row r="141" s="1" customFormat="1" ht="12.75" x14ac:dyDescent="0.2"/>
    <row r="142" s="1" customFormat="1" ht="12.75" x14ac:dyDescent="0.2"/>
    <row r="143" s="1" customFormat="1" ht="12.75" x14ac:dyDescent="0.2"/>
    <row r="144" s="1" customFormat="1" ht="12.75" x14ac:dyDescent="0.2"/>
    <row r="145" s="1" customFormat="1" ht="12.75" x14ac:dyDescent="0.2"/>
    <row r="146" s="1" customFormat="1" ht="12.75" x14ac:dyDescent="0.2"/>
    <row r="147" s="1" customFormat="1" ht="12.75" x14ac:dyDescent="0.2"/>
    <row r="148" s="1" customFormat="1" ht="12.75" x14ac:dyDescent="0.2"/>
    <row r="149" s="1" customFormat="1" ht="12.75" x14ac:dyDescent="0.2"/>
    <row r="150" s="1" customFormat="1" ht="12.75" x14ac:dyDescent="0.2"/>
    <row r="151" s="1" customFormat="1" ht="12.75" x14ac:dyDescent="0.2"/>
    <row r="152" s="1" customFormat="1" ht="12.75" x14ac:dyDescent="0.2"/>
    <row r="153" s="1" customFormat="1" ht="12.75" x14ac:dyDescent="0.2"/>
    <row r="154" s="1" customFormat="1" ht="12.75" x14ac:dyDescent="0.2"/>
    <row r="155" s="1" customFormat="1" ht="12.75" x14ac:dyDescent="0.2"/>
    <row r="156" s="1" customFormat="1" ht="12.75" x14ac:dyDescent="0.2"/>
    <row r="157" s="1" customFormat="1" ht="12.75" x14ac:dyDescent="0.2"/>
    <row r="158" s="1" customFormat="1" ht="12.75" x14ac:dyDescent="0.2"/>
    <row r="159" s="1" customFormat="1" ht="12.75" x14ac:dyDescent="0.2"/>
    <row r="160" s="1" customFormat="1" ht="12.75" x14ac:dyDescent="0.2"/>
    <row r="161" s="1" customFormat="1" ht="12.75" x14ac:dyDescent="0.2"/>
    <row r="162" s="1" customFormat="1" ht="12.75" x14ac:dyDescent="0.2"/>
    <row r="163" s="1" customFormat="1" ht="12.75" x14ac:dyDescent="0.2"/>
    <row r="164" s="1" customFormat="1" ht="12.75" x14ac:dyDescent="0.2"/>
    <row r="165" s="1" customFormat="1" ht="12.75" x14ac:dyDescent="0.2"/>
    <row r="166" s="1" customFormat="1" ht="12.75" x14ac:dyDescent="0.2"/>
    <row r="167" s="1" customFormat="1" ht="12.75" x14ac:dyDescent="0.2"/>
    <row r="168" s="1" customFormat="1" ht="12.75" x14ac:dyDescent="0.2"/>
    <row r="169" s="1" customFormat="1" ht="12.75" x14ac:dyDescent="0.2"/>
    <row r="170" s="1" customFormat="1" ht="12.75" x14ac:dyDescent="0.2"/>
    <row r="171" s="1" customFormat="1" ht="12.75" x14ac:dyDescent="0.2"/>
    <row r="172" s="1" customFormat="1" ht="12.75" x14ac:dyDescent="0.2"/>
    <row r="173" s="1" customFormat="1" ht="12.75" x14ac:dyDescent="0.2"/>
    <row r="174" s="1" customFormat="1" ht="12.75" x14ac:dyDescent="0.2"/>
    <row r="175" s="1" customFormat="1" ht="12.75" x14ac:dyDescent="0.2"/>
    <row r="176" s="1" customFormat="1" ht="12.75" x14ac:dyDescent="0.2"/>
    <row r="177" s="1" customFormat="1" ht="12.75" x14ac:dyDescent="0.2"/>
    <row r="178" s="1" customFormat="1" ht="12.75" x14ac:dyDescent="0.2"/>
    <row r="179" s="1" customFormat="1" ht="12.75" x14ac:dyDescent="0.2"/>
    <row r="180" s="1" customFormat="1" ht="12.75" x14ac:dyDescent="0.2"/>
    <row r="181" s="1" customFormat="1" ht="12.75" x14ac:dyDescent="0.2"/>
    <row r="182" s="1" customFormat="1" ht="12.75" x14ac:dyDescent="0.2"/>
    <row r="183" s="1" customFormat="1" ht="12.75" x14ac:dyDescent="0.2"/>
    <row r="184" s="1" customFormat="1" ht="12.75" x14ac:dyDescent="0.2"/>
    <row r="185" s="1" customFormat="1" ht="12.75" x14ac:dyDescent="0.2"/>
    <row r="186" s="1" customFormat="1" ht="12.75" x14ac:dyDescent="0.2"/>
    <row r="187" s="1" customFormat="1" ht="12.75" x14ac:dyDescent="0.2"/>
    <row r="188" s="1" customFormat="1" ht="12.75" x14ac:dyDescent="0.2"/>
    <row r="189" s="1" customFormat="1" ht="12.75" x14ac:dyDescent="0.2"/>
    <row r="190" s="1" customFormat="1" ht="12.75" x14ac:dyDescent="0.2"/>
    <row r="191" s="1" customFormat="1" ht="12.75" x14ac:dyDescent="0.2"/>
    <row r="192" s="1" customFormat="1" ht="12.75" x14ac:dyDescent="0.2"/>
    <row r="193" spans="10:15" s="1" customFormat="1" ht="12.75" x14ac:dyDescent="0.2"/>
    <row r="194" spans="10:15" s="1" customFormat="1" ht="12.75" x14ac:dyDescent="0.2"/>
    <row r="195" spans="10:15" s="1" customFormat="1" ht="12.75" x14ac:dyDescent="0.2"/>
    <row r="196" spans="10:15" s="1" customFormat="1" ht="12.75" x14ac:dyDescent="0.2"/>
    <row r="197" spans="10:15" s="1" customFormat="1" ht="12.75" x14ac:dyDescent="0.2"/>
    <row r="198" spans="10:15" s="1" customFormat="1" x14ac:dyDescent="0.25">
      <c r="J198"/>
      <c r="K198"/>
      <c r="L198"/>
      <c r="M198"/>
      <c r="O198"/>
    </row>
    <row r="199" spans="10:15" s="1" customFormat="1" x14ac:dyDescent="0.25">
      <c r="J199"/>
      <c r="K199"/>
      <c r="L199"/>
      <c r="M199"/>
      <c r="O199"/>
    </row>
    <row r="200" spans="10:15" s="1" customFormat="1" x14ac:dyDescent="0.25">
      <c r="J200"/>
      <c r="K200"/>
      <c r="L200"/>
      <c r="M200"/>
      <c r="O200"/>
    </row>
    <row r="201" spans="10:15" s="1" customFormat="1" x14ac:dyDescent="0.25">
      <c r="J201"/>
      <c r="K201"/>
      <c r="L201"/>
      <c r="M201"/>
      <c r="O201"/>
    </row>
    <row r="202" spans="10:15" s="1" customFormat="1" x14ac:dyDescent="0.25">
      <c r="J202"/>
      <c r="K202"/>
      <c r="L202"/>
      <c r="M202"/>
      <c r="O202"/>
    </row>
    <row r="203" spans="10:15" s="1" customFormat="1" x14ac:dyDescent="0.25">
      <c r="J203"/>
      <c r="K203"/>
      <c r="L203"/>
      <c r="M203"/>
      <c r="O203"/>
    </row>
    <row r="204" spans="10:15" s="1" customFormat="1" x14ac:dyDescent="0.25">
      <c r="J204"/>
      <c r="K204"/>
      <c r="L204"/>
      <c r="M204"/>
      <c r="O204"/>
    </row>
    <row r="205" spans="10:15" s="1" customFormat="1" x14ac:dyDescent="0.25">
      <c r="J205"/>
      <c r="K205"/>
      <c r="L205"/>
      <c r="M205"/>
      <c r="O205"/>
    </row>
    <row r="206" spans="10:15" s="1" customFormat="1" x14ac:dyDescent="0.25">
      <c r="J206"/>
      <c r="K206"/>
      <c r="L206"/>
      <c r="M206"/>
      <c r="O206"/>
    </row>
    <row r="207" spans="10:15" s="1" customFormat="1" x14ac:dyDescent="0.25">
      <c r="J207"/>
      <c r="K207"/>
      <c r="L207"/>
      <c r="M207"/>
      <c r="O207"/>
    </row>
    <row r="208" spans="10:15" s="1" customFormat="1" x14ac:dyDescent="0.25">
      <c r="J208"/>
      <c r="K208"/>
      <c r="L208"/>
      <c r="M208"/>
      <c r="O208"/>
    </row>
    <row r="209" spans="10:15" s="1" customFormat="1" x14ac:dyDescent="0.25">
      <c r="J209"/>
      <c r="K209"/>
      <c r="L209"/>
      <c r="M209"/>
      <c r="O209"/>
    </row>
    <row r="210" spans="10:15" s="1" customFormat="1" x14ac:dyDescent="0.25">
      <c r="J210"/>
      <c r="K210"/>
      <c r="L210"/>
      <c r="M210"/>
      <c r="O210"/>
    </row>
    <row r="211" spans="10:15" s="1" customFormat="1" x14ac:dyDescent="0.25">
      <c r="J211"/>
      <c r="K211"/>
      <c r="L211"/>
      <c r="M211"/>
      <c r="O211"/>
    </row>
    <row r="212" spans="10:15" s="1" customFormat="1" x14ac:dyDescent="0.25">
      <c r="J212"/>
      <c r="K212"/>
      <c r="L212"/>
      <c r="M212"/>
      <c r="O212"/>
    </row>
  </sheetData>
  <mergeCells count="33">
    <mergeCell ref="D7:I7"/>
    <mergeCell ref="F9:F10"/>
    <mergeCell ref="G9:G10"/>
    <mergeCell ref="F8:G8"/>
    <mergeCell ref="L9:L10"/>
    <mergeCell ref="J8:K8"/>
    <mergeCell ref="L8:M8"/>
    <mergeCell ref="C7:C10"/>
    <mergeCell ref="B7:B10"/>
    <mergeCell ref="A7:A10"/>
    <mergeCell ref="J7:O7"/>
    <mergeCell ref="D9:D10"/>
    <mergeCell ref="E9:E10"/>
    <mergeCell ref="H9:H10"/>
    <mergeCell ref="I9:I10"/>
    <mergeCell ref="H8:I8"/>
    <mergeCell ref="D8:E8"/>
    <mergeCell ref="J9:J10"/>
    <mergeCell ref="K9:K10"/>
    <mergeCell ref="M9:M10"/>
    <mergeCell ref="N9:N10"/>
    <mergeCell ref="O9:O10"/>
    <mergeCell ref="N8:O8"/>
    <mergeCell ref="P7:AA7"/>
    <mergeCell ref="P9:Q9"/>
    <mergeCell ref="R9:S9"/>
    <mergeCell ref="P8:S8"/>
    <mergeCell ref="T8:W8"/>
    <mergeCell ref="T9:U9"/>
    <mergeCell ref="V9:W9"/>
    <mergeCell ref="X8:AA8"/>
    <mergeCell ref="X9:Y9"/>
    <mergeCell ref="Z9:AA9"/>
  </mergeCells>
  <conditionalFormatting sqref="R11:S11 P20:Y20 V11:W11">
    <cfRule type="cellIs" dxfId="217" priority="33" operator="lessThan">
      <formula>0</formula>
    </cfRule>
    <cfRule type="cellIs" dxfId="216" priority="34" operator="greaterThan">
      <formula>0</formula>
    </cfRule>
  </conditionalFormatting>
  <conditionalFormatting sqref="R11:S11 V11:W11 Z11:AA11">
    <cfRule type="cellIs" dxfId="215" priority="25" operator="lessThan">
      <formula>0</formula>
    </cfRule>
    <cfRule type="cellIs" dxfId="214" priority="26" operator="greaterThan">
      <formula>0</formula>
    </cfRule>
  </conditionalFormatting>
  <conditionalFormatting sqref="P12:Y13 P19:Q19 T19:U19 X19:Y19 P15:Y16 R14:S14 V14:W14 R17:S18 V17:W18">
    <cfRule type="cellIs" dxfId="213" priority="23" operator="lessThan">
      <formula>0</formula>
    </cfRule>
    <cfRule type="cellIs" dxfId="212" priority="24" operator="greaterThan">
      <formula>0</formula>
    </cfRule>
  </conditionalFormatting>
  <conditionalFormatting sqref="P12:AA13 P19:Q19 T19:U19 X19:Y19 P15:AA16 R14:S14 V14:W14 Z14:AA14 R17:S18 V17:W18 Z17:AA18">
    <cfRule type="cellIs" dxfId="211" priority="21" operator="lessThan">
      <formula>0</formula>
    </cfRule>
    <cfRule type="cellIs" dxfId="210" priority="22" operator="greaterThan">
      <formula>0</formula>
    </cfRule>
  </conditionalFormatting>
  <conditionalFormatting sqref="L24:N32">
    <cfRule type="cellIs" dxfId="209" priority="19" operator="lessThan">
      <formula>0</formula>
    </cfRule>
    <cfRule type="cellIs" dxfId="208" priority="20" operator="greaterThan">
      <formula>0</formula>
    </cfRule>
  </conditionalFormatting>
  <conditionalFormatting sqref="I24:K29 I32:K32">
    <cfRule type="cellIs" dxfId="207" priority="17" operator="lessThan">
      <formula>0</formula>
    </cfRule>
    <cfRule type="cellIs" dxfId="206" priority="18" operator="greaterThan">
      <formula>0</formula>
    </cfRule>
  </conditionalFormatting>
  <conditionalFormatting sqref="U24:W29 U32:W32">
    <cfRule type="cellIs" dxfId="205" priority="15" operator="lessThan">
      <formula>0</formula>
    </cfRule>
    <cfRule type="cellIs" dxfId="204" priority="16" operator="greaterThan">
      <formula>0</formula>
    </cfRule>
  </conditionalFormatting>
  <conditionalFormatting sqref="I30:K31">
    <cfRule type="cellIs" dxfId="203" priority="13" operator="lessThan">
      <formula>0</formula>
    </cfRule>
    <cfRule type="cellIs" dxfId="202" priority="14" operator="greaterThan">
      <formula>0</formula>
    </cfRule>
  </conditionalFormatting>
  <conditionalFormatting sqref="U30:W31">
    <cfRule type="cellIs" dxfId="201" priority="11" operator="lessThan">
      <formula>0</formula>
    </cfRule>
    <cfRule type="cellIs" dxfId="200" priority="12" operator="greaterThan">
      <formula>0</formula>
    </cfRule>
  </conditionalFormatting>
  <conditionalFormatting sqref="Z18:AA18">
    <cfRule type="cellIs" dxfId="199" priority="1" operator="lessThan">
      <formula>0</formula>
    </cfRule>
    <cfRule type="cellIs" dxfId="198" priority="2" operator="greaterThan">
      <formula>0</formula>
    </cfRule>
  </conditionalFormatting>
  <pageMargins left="0.39370078740157483" right="0.39370078740157483" top="0.98425196850393704" bottom="0.39370078740157483" header="0" footer="0"/>
  <pageSetup paperSize="9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"/>
  <sheetViews>
    <sheetView zoomScale="93" zoomScaleNormal="93" workbookViewId="0">
      <selection activeCell="K19" sqref="K19"/>
    </sheetView>
  </sheetViews>
  <sheetFormatPr defaultRowHeight="15" x14ac:dyDescent="0.25"/>
  <cols>
    <col min="1" max="1" width="5.28515625" style="28" customWidth="1"/>
    <col min="2" max="2" width="56.85546875" style="28" customWidth="1"/>
    <col min="3" max="8" width="10.7109375" style="2" customWidth="1"/>
    <col min="9" max="14" width="10.7109375" customWidth="1"/>
    <col min="15" max="15" width="9.85546875" customWidth="1"/>
    <col min="16" max="16" width="8.42578125" customWidth="1"/>
    <col min="17" max="17" width="8.140625" customWidth="1"/>
    <col min="18" max="18" width="6.85546875" customWidth="1"/>
    <col min="19" max="19" width="9" bestFit="1" customWidth="1"/>
    <col min="20" max="20" width="7" bestFit="1" customWidth="1"/>
    <col min="21" max="21" width="8.42578125" bestFit="1" customWidth="1"/>
    <col min="22" max="22" width="7.5703125" bestFit="1" customWidth="1"/>
    <col min="25" max="25" width="10" customWidth="1"/>
  </cols>
  <sheetData>
    <row r="1" spans="1:26" s="1" customFormat="1" ht="12.75" x14ac:dyDescent="0.2">
      <c r="A1" s="27"/>
      <c r="B1" s="27"/>
      <c r="C1" s="26"/>
      <c r="D1" s="26"/>
      <c r="E1" s="26"/>
      <c r="F1" s="26"/>
      <c r="G1" s="26"/>
      <c r="H1" s="26"/>
      <c r="Z1" s="26" t="s">
        <v>196</v>
      </c>
    </row>
    <row r="2" spans="1:26" s="1" customFormat="1" ht="13.5" thickBot="1" x14ac:dyDescent="0.25">
      <c r="A2" s="27"/>
      <c r="B2" s="27"/>
      <c r="C2" s="26"/>
      <c r="D2" s="26"/>
      <c r="E2" s="26"/>
      <c r="F2" s="26"/>
      <c r="G2" s="26"/>
      <c r="H2" s="26"/>
      <c r="Z2" s="29"/>
    </row>
    <row r="3" spans="1:26" s="1" customFormat="1" ht="27" customHeight="1" thickBot="1" x14ac:dyDescent="0.25">
      <c r="A3" s="27"/>
      <c r="B3" s="27"/>
      <c r="C3" s="26"/>
      <c r="D3" s="26"/>
      <c r="E3" s="26"/>
      <c r="F3" s="26"/>
      <c r="G3" s="26"/>
      <c r="H3" s="26"/>
      <c r="O3" s="229" t="s">
        <v>134</v>
      </c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1"/>
    </row>
    <row r="4" spans="1:26" s="3" customFormat="1" ht="39" customHeight="1" x14ac:dyDescent="0.25">
      <c r="A4" s="217"/>
      <c r="B4" s="216" t="s">
        <v>135</v>
      </c>
      <c r="C4" s="225" t="s">
        <v>129</v>
      </c>
      <c r="D4" s="223"/>
      <c r="E4" s="223"/>
      <c r="F4" s="223"/>
      <c r="G4" s="223"/>
      <c r="H4" s="226"/>
      <c r="I4" s="222" t="s">
        <v>131</v>
      </c>
      <c r="J4" s="223"/>
      <c r="K4" s="223"/>
      <c r="L4" s="223"/>
      <c r="M4" s="223"/>
      <c r="N4" s="224"/>
      <c r="O4" s="232" t="s">
        <v>112</v>
      </c>
      <c r="P4" s="227"/>
      <c r="Q4" s="227"/>
      <c r="R4" s="218"/>
      <c r="S4" s="216" t="s">
        <v>113</v>
      </c>
      <c r="T4" s="227"/>
      <c r="U4" s="227"/>
      <c r="V4" s="218"/>
      <c r="W4" s="216" t="s">
        <v>157</v>
      </c>
      <c r="X4" s="227"/>
      <c r="Y4" s="227"/>
      <c r="Z4" s="228"/>
    </row>
    <row r="5" spans="1:26" s="3" customFormat="1" ht="42.75" customHeight="1" x14ac:dyDescent="0.25">
      <c r="A5" s="217"/>
      <c r="B5" s="216"/>
      <c r="C5" s="220" t="s">
        <v>112</v>
      </c>
      <c r="D5" s="219"/>
      <c r="E5" s="219" t="s">
        <v>113</v>
      </c>
      <c r="F5" s="219"/>
      <c r="G5" s="219" t="s">
        <v>157</v>
      </c>
      <c r="H5" s="221"/>
      <c r="I5" s="218" t="s">
        <v>112</v>
      </c>
      <c r="J5" s="219"/>
      <c r="K5" s="219" t="s">
        <v>113</v>
      </c>
      <c r="L5" s="219"/>
      <c r="M5" s="219" t="s">
        <v>157</v>
      </c>
      <c r="N5" s="216"/>
      <c r="O5" s="232" t="s">
        <v>33</v>
      </c>
      <c r="P5" s="218"/>
      <c r="Q5" s="216" t="s">
        <v>130</v>
      </c>
      <c r="R5" s="218"/>
      <c r="S5" s="216" t="s">
        <v>33</v>
      </c>
      <c r="T5" s="218"/>
      <c r="U5" s="216" t="s">
        <v>130</v>
      </c>
      <c r="V5" s="218"/>
      <c r="W5" s="216" t="s">
        <v>33</v>
      </c>
      <c r="X5" s="218"/>
      <c r="Y5" s="216" t="s">
        <v>130</v>
      </c>
      <c r="Z5" s="228"/>
    </row>
    <row r="6" spans="1:26" s="3" customFormat="1" ht="45" x14ac:dyDescent="0.25">
      <c r="A6" s="217"/>
      <c r="B6" s="216"/>
      <c r="C6" s="131" t="s">
        <v>1</v>
      </c>
      <c r="D6" s="130" t="s">
        <v>38</v>
      </c>
      <c r="E6" s="130" t="s">
        <v>1</v>
      </c>
      <c r="F6" s="130" t="s">
        <v>38</v>
      </c>
      <c r="G6" s="130" t="s">
        <v>1</v>
      </c>
      <c r="H6" s="132" t="s">
        <v>38</v>
      </c>
      <c r="I6" s="134" t="s">
        <v>33</v>
      </c>
      <c r="J6" s="130" t="s">
        <v>130</v>
      </c>
      <c r="K6" s="130" t="s">
        <v>33</v>
      </c>
      <c r="L6" s="130" t="s">
        <v>130</v>
      </c>
      <c r="M6" s="130" t="s">
        <v>33</v>
      </c>
      <c r="N6" s="133" t="s">
        <v>130</v>
      </c>
      <c r="O6" s="131" t="s">
        <v>132</v>
      </c>
      <c r="P6" s="130" t="s">
        <v>0</v>
      </c>
      <c r="Q6" s="130" t="s">
        <v>132</v>
      </c>
      <c r="R6" s="130" t="s">
        <v>0</v>
      </c>
      <c r="S6" s="130" t="s">
        <v>132</v>
      </c>
      <c r="T6" s="130" t="s">
        <v>0</v>
      </c>
      <c r="U6" s="130" t="s">
        <v>132</v>
      </c>
      <c r="V6" s="130" t="s">
        <v>0</v>
      </c>
      <c r="W6" s="130" t="s">
        <v>132</v>
      </c>
      <c r="X6" s="130" t="s">
        <v>0</v>
      </c>
      <c r="Y6" s="130" t="s">
        <v>132</v>
      </c>
      <c r="Z6" s="132" t="s">
        <v>0</v>
      </c>
    </row>
    <row r="7" spans="1:26" s="25" customFormat="1" ht="12.75" x14ac:dyDescent="0.25">
      <c r="A7" s="8">
        <v>1</v>
      </c>
      <c r="B7" s="68" t="s">
        <v>39</v>
      </c>
      <c r="C7" s="63" t="s">
        <v>123</v>
      </c>
      <c r="D7" s="14">
        <v>2135.6999999999998</v>
      </c>
      <c r="E7" s="62" t="s">
        <v>123</v>
      </c>
      <c r="F7" s="14">
        <v>2208.3000000000002</v>
      </c>
      <c r="G7" s="62" t="s">
        <v>123</v>
      </c>
      <c r="H7" s="31">
        <v>2341.6</v>
      </c>
      <c r="I7" s="32">
        <v>7929.7</v>
      </c>
      <c r="J7" s="14">
        <v>3788.5</v>
      </c>
      <c r="K7" s="14">
        <v>8198.5</v>
      </c>
      <c r="L7" s="14">
        <v>3921.5</v>
      </c>
      <c r="M7" s="14">
        <v>8397.9</v>
      </c>
      <c r="N7" s="94">
        <v>4071.7</v>
      </c>
      <c r="O7" s="173"/>
      <c r="P7" s="60"/>
      <c r="Q7" s="60">
        <f>J7-(D7*1.703)</f>
        <v>151.40290000000005</v>
      </c>
      <c r="R7" s="60">
        <f>Q7/(D7*1.703)*100</f>
        <v>4.1627401149119736</v>
      </c>
      <c r="S7" s="60"/>
      <c r="T7" s="60"/>
      <c r="U7" s="60">
        <f>L7-(F7*1.703)</f>
        <v>160.76509999999962</v>
      </c>
      <c r="V7" s="60">
        <f>U7/(F7*1.703)*100</f>
        <v>4.274832028176184</v>
      </c>
      <c r="W7" s="60"/>
      <c r="X7" s="60"/>
      <c r="Y7" s="60">
        <f>N7-(H7*1.703)</f>
        <v>83.955199999999877</v>
      </c>
      <c r="Z7" s="174">
        <f>Y7/(H7*1.703)*100</f>
        <v>2.1053303110068597</v>
      </c>
    </row>
    <row r="8" spans="1:26" s="25" customFormat="1" ht="38.25" x14ac:dyDescent="0.25">
      <c r="A8" s="8">
        <v>2</v>
      </c>
      <c r="B8" s="68" t="s">
        <v>40</v>
      </c>
      <c r="C8" s="30">
        <v>420</v>
      </c>
      <c r="D8" s="14">
        <v>450.1</v>
      </c>
      <c r="E8" s="14">
        <v>436.8</v>
      </c>
      <c r="F8" s="14">
        <v>468.2</v>
      </c>
      <c r="G8" s="14">
        <v>454.3</v>
      </c>
      <c r="H8" s="31">
        <v>494.2</v>
      </c>
      <c r="I8" s="32">
        <v>543.4</v>
      </c>
      <c r="J8" s="14">
        <v>770.6</v>
      </c>
      <c r="K8" s="14">
        <v>552.20000000000005</v>
      </c>
      <c r="L8" s="14">
        <v>795.8</v>
      </c>
      <c r="M8" s="14">
        <v>642.29999999999995</v>
      </c>
      <c r="N8" s="94">
        <v>824.3</v>
      </c>
      <c r="O8" s="173">
        <f>I8-(C8*1.703)</f>
        <v>-171.86</v>
      </c>
      <c r="P8" s="60">
        <f>O8/(C8*1.703)*100</f>
        <v>-24.027626317702655</v>
      </c>
      <c r="Q8" s="60">
        <f t="shared" ref="Q8:Q13" si="0">J8-(D8*1.703)</f>
        <v>4.0797000000000025</v>
      </c>
      <c r="R8" s="60">
        <f t="shared" ref="R8:R13" si="1">Q8/(D8*1.703)*100</f>
        <v>0.53223639347842489</v>
      </c>
      <c r="S8" s="60">
        <f>K8-(E8*1.703)</f>
        <v>-191.67039999999997</v>
      </c>
      <c r="T8" s="60">
        <f>S8/(E8*1.703)*100</f>
        <v>-25.766638919897872</v>
      </c>
      <c r="U8" s="60">
        <f t="shared" ref="U8:U13" si="2">L8-(F8*1.703)</f>
        <v>-1.5446000000000595</v>
      </c>
      <c r="V8" s="60">
        <f>U8/(F8*1.703)*100</f>
        <v>-0.1937179984664171</v>
      </c>
      <c r="W8" s="60">
        <f>M8-(G8*1.703)</f>
        <v>-131.37290000000007</v>
      </c>
      <c r="X8" s="60">
        <f>W8/(G8*1.703)*100</f>
        <v>-16.980418985853074</v>
      </c>
      <c r="Y8" s="60">
        <f t="shared" ref="Y8:Y13" si="3">N8-(H8*1.703)</f>
        <v>-17.322600000000079</v>
      </c>
      <c r="Z8" s="174">
        <f t="shared" ref="Z8:Z13" si="4">Y8/(H8*1.703)*100</f>
        <v>-2.0582384550985298</v>
      </c>
    </row>
    <row r="9" spans="1:26" s="25" customFormat="1" ht="38.25" x14ac:dyDescent="0.25">
      <c r="A9" s="8">
        <v>3</v>
      </c>
      <c r="B9" s="68" t="s">
        <v>41</v>
      </c>
      <c r="C9" s="30">
        <v>1217.9000000000001</v>
      </c>
      <c r="D9" s="14">
        <v>1261.2</v>
      </c>
      <c r="E9" s="14">
        <v>1266.5999999999999</v>
      </c>
      <c r="F9" s="14">
        <v>1310</v>
      </c>
      <c r="G9" s="14">
        <v>1317.3</v>
      </c>
      <c r="H9" s="31">
        <v>1382.8</v>
      </c>
      <c r="I9" s="32">
        <v>1651.7</v>
      </c>
      <c r="J9" s="14">
        <v>2158.9</v>
      </c>
      <c r="K9" s="14">
        <v>1678.6</v>
      </c>
      <c r="L9" s="14">
        <v>2229.1999999999998</v>
      </c>
      <c r="M9" s="14">
        <v>1952.5</v>
      </c>
      <c r="N9" s="94">
        <v>2308.9</v>
      </c>
      <c r="O9" s="173">
        <f>I9-(C9*1.703)</f>
        <v>-422.38370000000009</v>
      </c>
      <c r="P9" s="60">
        <f>O9/(C9*1.703)*100</f>
        <v>-20.364833878208486</v>
      </c>
      <c r="Q9" s="60">
        <f t="shared" si="0"/>
        <v>11.076399999999921</v>
      </c>
      <c r="R9" s="60">
        <f t="shared" si="1"/>
        <v>0.51570343113838224</v>
      </c>
      <c r="S9" s="60">
        <f>K9-(E9*1.703)</f>
        <v>-478.41980000000012</v>
      </c>
      <c r="T9" s="60">
        <f>S9/(E9*1.703)*100</f>
        <v>-22.179666593695622</v>
      </c>
      <c r="U9" s="60">
        <f t="shared" si="2"/>
        <v>-1.7300000000004729</v>
      </c>
      <c r="V9" s="60">
        <f t="shared" ref="V9:V13" si="5">U9/(F9*1.703)*100</f>
        <v>-7.754613546818917E-2</v>
      </c>
      <c r="W9" s="60">
        <f>M9-(G9*1.703)</f>
        <v>-290.86189999999988</v>
      </c>
      <c r="X9" s="60">
        <f>W9/(G9*1.703)*100</f>
        <v>-12.965447081899711</v>
      </c>
      <c r="Y9" s="60">
        <f t="shared" si="3"/>
        <v>-46.00839999999971</v>
      </c>
      <c r="Z9" s="174">
        <f t="shared" si="4"/>
        <v>-1.9537235503512458</v>
      </c>
    </row>
    <row r="10" spans="1:26" s="25" customFormat="1" ht="25.5" x14ac:dyDescent="0.25">
      <c r="A10" s="8">
        <v>4</v>
      </c>
      <c r="B10" s="68" t="s">
        <v>34</v>
      </c>
      <c r="C10" s="63" t="s">
        <v>123</v>
      </c>
      <c r="D10" s="14">
        <v>576.1</v>
      </c>
      <c r="E10" s="62" t="s">
        <v>123</v>
      </c>
      <c r="F10" s="14">
        <v>599.9</v>
      </c>
      <c r="G10" s="62" t="s">
        <v>123</v>
      </c>
      <c r="H10" s="31">
        <v>633.20000000000005</v>
      </c>
      <c r="I10" s="69" t="s">
        <v>123</v>
      </c>
      <c r="J10" s="14">
        <v>986.5</v>
      </c>
      <c r="K10" s="62" t="s">
        <v>123</v>
      </c>
      <c r="L10" s="14">
        <v>1018.7</v>
      </c>
      <c r="M10" s="62" t="s">
        <v>123</v>
      </c>
      <c r="N10" s="94">
        <v>1055.2</v>
      </c>
      <c r="O10" s="63" t="s">
        <v>123</v>
      </c>
      <c r="P10" s="62" t="s">
        <v>123</v>
      </c>
      <c r="Q10" s="60">
        <f t="shared" si="0"/>
        <v>5.4016999999998916</v>
      </c>
      <c r="R10" s="60">
        <f t="shared" si="1"/>
        <v>0.55057683822302939</v>
      </c>
      <c r="S10" s="62" t="s">
        <v>123</v>
      </c>
      <c r="T10" s="62" t="s">
        <v>123</v>
      </c>
      <c r="U10" s="60">
        <f t="shared" si="2"/>
        <v>-2.9296999999999116</v>
      </c>
      <c r="V10" s="60">
        <f t="shared" si="5"/>
        <v>-0.28676730913362364</v>
      </c>
      <c r="W10" s="62" t="s">
        <v>123</v>
      </c>
      <c r="X10" s="62" t="s">
        <v>123</v>
      </c>
      <c r="Y10" s="60">
        <f t="shared" si="3"/>
        <v>-23.139599999999973</v>
      </c>
      <c r="Z10" s="174">
        <f t="shared" si="4"/>
        <v>-2.1458546083256125</v>
      </c>
    </row>
    <row r="11" spans="1:26" s="25" customFormat="1" ht="12.75" x14ac:dyDescent="0.25">
      <c r="A11" s="8">
        <v>5</v>
      </c>
      <c r="B11" s="68" t="s">
        <v>133</v>
      </c>
      <c r="C11" s="30">
        <v>12442.1</v>
      </c>
      <c r="D11" s="14">
        <v>13840</v>
      </c>
      <c r="E11" s="14">
        <v>12939.8</v>
      </c>
      <c r="F11" s="14">
        <v>14552.4</v>
      </c>
      <c r="G11" s="14">
        <v>13457.4</v>
      </c>
      <c r="H11" s="31">
        <v>14970.3</v>
      </c>
      <c r="I11" s="32">
        <v>14779</v>
      </c>
      <c r="J11" s="14">
        <v>25676.400000000001</v>
      </c>
      <c r="K11" s="14">
        <v>15019.4</v>
      </c>
      <c r="L11" s="14">
        <v>26538.9</v>
      </c>
      <c r="M11" s="14">
        <v>17470.3</v>
      </c>
      <c r="N11" s="94">
        <v>27505.9</v>
      </c>
      <c r="O11" s="173">
        <f t="shared" ref="O11:O12" si="6">I11-(C11*1.703)</f>
        <v>-6409.8963000000003</v>
      </c>
      <c r="P11" s="60">
        <f t="shared" ref="P11:P12" si="7">O11/(C11*1.703)*100</f>
        <v>-30.251204259279895</v>
      </c>
      <c r="Q11" s="60">
        <f t="shared" si="0"/>
        <v>2106.880000000001</v>
      </c>
      <c r="R11" s="60">
        <f t="shared" si="1"/>
        <v>8.9390025762085994</v>
      </c>
      <c r="S11" s="60">
        <f t="shared" ref="S11:S12" si="8">K11-(E11*1.703)</f>
        <v>-7017.0794000000005</v>
      </c>
      <c r="T11" s="60">
        <f t="shared" ref="T11:T12" si="9">S11/(E11*1.703)*100</f>
        <v>-31.843014814789338</v>
      </c>
      <c r="U11" s="60">
        <f t="shared" si="2"/>
        <v>1756.1628000000019</v>
      </c>
      <c r="V11" s="60">
        <f t="shared" si="5"/>
        <v>7.0862342033792851</v>
      </c>
      <c r="W11" s="60">
        <f t="shared" ref="W11:W12" si="10">M11-(G11*1.703)</f>
        <v>-5447.6522000000004</v>
      </c>
      <c r="X11" s="60">
        <f t="shared" ref="X11:X12" si="11">W11/(G11*1.703)*100</f>
        <v>-23.770239820990639</v>
      </c>
      <c r="Y11" s="60">
        <f t="shared" si="3"/>
        <v>2011.4791000000005</v>
      </c>
      <c r="Z11" s="174">
        <f t="shared" si="4"/>
        <v>7.8898795461559219</v>
      </c>
    </row>
    <row r="12" spans="1:26" s="25" customFormat="1" ht="38.25" x14ac:dyDescent="0.25">
      <c r="A12" s="8">
        <v>6</v>
      </c>
      <c r="B12" s="68" t="s">
        <v>35</v>
      </c>
      <c r="C12" s="30">
        <v>72081.3</v>
      </c>
      <c r="D12" s="14">
        <v>29467.9</v>
      </c>
      <c r="E12" s="14">
        <v>74964.600000000006</v>
      </c>
      <c r="F12" s="14">
        <v>31160.7</v>
      </c>
      <c r="G12" s="14">
        <v>77963.199999999997</v>
      </c>
      <c r="H12" s="31">
        <v>32578.1</v>
      </c>
      <c r="I12" s="32">
        <v>91766.399999999994</v>
      </c>
      <c r="J12" s="14">
        <v>50937.9</v>
      </c>
      <c r="K12" s="14">
        <v>93115.199999999997</v>
      </c>
      <c r="L12" s="14">
        <v>53018.8</v>
      </c>
      <c r="M12" s="14">
        <v>106533.5</v>
      </c>
      <c r="N12" s="94">
        <v>55371.7</v>
      </c>
      <c r="O12" s="173">
        <f t="shared" si="6"/>
        <v>-30988.053900000014</v>
      </c>
      <c r="P12" s="60">
        <f t="shared" si="7"/>
        <v>-25.243934468759843</v>
      </c>
      <c r="Q12" s="60">
        <f t="shared" si="0"/>
        <v>754.06629999999859</v>
      </c>
      <c r="R12" s="60">
        <f t="shared" si="1"/>
        <v>1.5026080002333471</v>
      </c>
      <c r="S12" s="60">
        <f t="shared" si="8"/>
        <v>-34549.513800000015</v>
      </c>
      <c r="T12" s="60">
        <f t="shared" si="9"/>
        <v>-27.062696317265399</v>
      </c>
      <c r="U12" s="60">
        <f t="shared" si="2"/>
        <v>-47.872100000000501</v>
      </c>
      <c r="V12" s="60">
        <f t="shared" si="5"/>
        <v>-9.0211234482142119E-2</v>
      </c>
      <c r="W12" s="60">
        <f t="shared" si="10"/>
        <v>-26237.829599999997</v>
      </c>
      <c r="X12" s="60">
        <f t="shared" si="11"/>
        <v>-19.761668184725327</v>
      </c>
      <c r="Y12" s="60">
        <f t="shared" si="3"/>
        <v>-108.80430000000342</v>
      </c>
      <c r="Z12" s="174">
        <f t="shared" si="4"/>
        <v>-0.19611267304216526</v>
      </c>
    </row>
    <row r="13" spans="1:26" s="25" customFormat="1" ht="51" x14ac:dyDescent="0.25">
      <c r="A13" s="8">
        <v>7</v>
      </c>
      <c r="B13" s="68" t="s">
        <v>36</v>
      </c>
      <c r="C13" s="63" t="s">
        <v>123</v>
      </c>
      <c r="D13" s="14">
        <v>2292</v>
      </c>
      <c r="E13" s="62" t="s">
        <v>123</v>
      </c>
      <c r="F13" s="14">
        <v>2423.6</v>
      </c>
      <c r="G13" s="62" t="s">
        <v>123</v>
      </c>
      <c r="H13" s="31">
        <v>2533.9</v>
      </c>
      <c r="I13" s="69" t="s">
        <v>123</v>
      </c>
      <c r="J13" s="14">
        <v>3961.9</v>
      </c>
      <c r="K13" s="62" t="s">
        <v>123</v>
      </c>
      <c r="L13" s="14">
        <v>4123.6000000000004</v>
      </c>
      <c r="M13" s="62" t="s">
        <v>123</v>
      </c>
      <c r="N13" s="94">
        <v>4306.7</v>
      </c>
      <c r="O13" s="63" t="s">
        <v>123</v>
      </c>
      <c r="P13" s="62" t="s">
        <v>123</v>
      </c>
      <c r="Q13" s="60">
        <f t="shared" si="0"/>
        <v>58.623999999999796</v>
      </c>
      <c r="R13" s="60">
        <f t="shared" si="1"/>
        <v>1.5019178761635044</v>
      </c>
      <c r="S13" s="62" t="s">
        <v>123</v>
      </c>
      <c r="T13" s="62" t="s">
        <v>123</v>
      </c>
      <c r="U13" s="60">
        <f t="shared" si="2"/>
        <v>-3.7907999999997628</v>
      </c>
      <c r="V13" s="60">
        <f t="shared" si="5"/>
        <v>-9.1844949598660797E-2</v>
      </c>
      <c r="W13" s="62" t="s">
        <v>123</v>
      </c>
      <c r="X13" s="62" t="s">
        <v>123</v>
      </c>
      <c r="Y13" s="60">
        <f t="shared" si="3"/>
        <v>-8.5317000000004555</v>
      </c>
      <c r="Z13" s="174">
        <f t="shared" si="4"/>
        <v>-0.19771128396188908</v>
      </c>
    </row>
    <row r="14" spans="1:26" s="25" customFormat="1" ht="51" x14ac:dyDescent="0.25">
      <c r="A14" s="8">
        <v>8</v>
      </c>
      <c r="B14" s="68" t="s">
        <v>37</v>
      </c>
      <c r="C14" s="30">
        <v>1929.9</v>
      </c>
      <c r="D14" s="62" t="s">
        <v>123</v>
      </c>
      <c r="E14" s="14">
        <v>2007.1</v>
      </c>
      <c r="F14" s="62" t="s">
        <v>123</v>
      </c>
      <c r="G14" s="14">
        <v>2087.4</v>
      </c>
      <c r="H14" s="64" t="s">
        <v>123</v>
      </c>
      <c r="I14" s="32">
        <v>2653.8</v>
      </c>
      <c r="J14" s="62" t="s">
        <v>123</v>
      </c>
      <c r="K14" s="14">
        <v>2697</v>
      </c>
      <c r="L14" s="62" t="s">
        <v>123</v>
      </c>
      <c r="M14" s="14">
        <v>3137.1</v>
      </c>
      <c r="N14" s="172" t="s">
        <v>123</v>
      </c>
      <c r="O14" s="173">
        <f t="shared" ref="O14:O15" si="12">I14-(C14*1.703)</f>
        <v>-632.81970000000001</v>
      </c>
      <c r="P14" s="60">
        <f t="shared" ref="P14:P15" si="13">O14/(C14*1.703)*100</f>
        <v>-19.254424234115071</v>
      </c>
      <c r="Q14" s="62" t="s">
        <v>123</v>
      </c>
      <c r="R14" s="62" t="s">
        <v>123</v>
      </c>
      <c r="S14" s="60">
        <f t="shared" ref="S14:S15" si="14">K14-(E14*1.703)</f>
        <v>-721.09130000000005</v>
      </c>
      <c r="T14" s="60">
        <f t="shared" ref="T14:T15" si="15">S14/(E14*1.703)*100</f>
        <v>-21.096314776612317</v>
      </c>
      <c r="U14" s="62" t="s">
        <v>123</v>
      </c>
      <c r="V14" s="62" t="s">
        <v>123</v>
      </c>
      <c r="W14" s="60">
        <f t="shared" ref="W14:W15" si="16">M14-(G14*1.703)</f>
        <v>-417.74220000000059</v>
      </c>
      <c r="X14" s="60">
        <f t="shared" ref="X14:X15" si="17">W14/(G14*1.703)*100</f>
        <v>-11.751357064457054</v>
      </c>
      <c r="Y14" s="62" t="s">
        <v>123</v>
      </c>
      <c r="Z14" s="64" t="s">
        <v>123</v>
      </c>
    </row>
    <row r="15" spans="1:26" s="25" customFormat="1" ht="13.5" thickBot="1" x14ac:dyDescent="0.3">
      <c r="B15" s="34" t="s">
        <v>42</v>
      </c>
      <c r="C15" s="65">
        <v>3488.6</v>
      </c>
      <c r="D15" s="66">
        <v>10639.4</v>
      </c>
      <c r="E15" s="66">
        <v>3628.1</v>
      </c>
      <c r="F15" s="66">
        <v>11148</v>
      </c>
      <c r="G15" s="66">
        <v>3773.2</v>
      </c>
      <c r="H15" s="67">
        <v>11681.4</v>
      </c>
      <c r="I15" s="97">
        <v>4158.5</v>
      </c>
      <c r="J15" s="66">
        <v>18318.3</v>
      </c>
      <c r="K15" s="66">
        <v>4143.8999999999996</v>
      </c>
      <c r="L15" s="66">
        <v>18993.7</v>
      </c>
      <c r="M15" s="66">
        <v>4544.1000000000004</v>
      </c>
      <c r="N15" s="95">
        <v>19757.400000000001</v>
      </c>
      <c r="O15" s="175">
        <f t="shared" si="12"/>
        <v>-1782.5857999999998</v>
      </c>
      <c r="P15" s="176">
        <f t="shared" si="13"/>
        <v>-30.004377314328636</v>
      </c>
      <c r="Q15" s="176">
        <f>J15-(D15*1.703)</f>
        <v>199.40179999999964</v>
      </c>
      <c r="R15" s="176">
        <f>Q15/(D15*1.703)*100</f>
        <v>1.1005183527108708</v>
      </c>
      <c r="S15" s="176">
        <f t="shared" si="14"/>
        <v>-2034.7543000000005</v>
      </c>
      <c r="T15" s="176">
        <f t="shared" si="15"/>
        <v>-32.931997830012925</v>
      </c>
      <c r="U15" s="176">
        <f>L15-(F15*1.703)</f>
        <v>8.6559999999990396</v>
      </c>
      <c r="V15" s="176">
        <f>U15/(F15*1.703)*100</f>
        <v>4.5593784244055684E-2</v>
      </c>
      <c r="W15" s="176">
        <f t="shared" si="16"/>
        <v>-1881.6596</v>
      </c>
      <c r="X15" s="176">
        <f t="shared" si="17"/>
        <v>-29.283068728559343</v>
      </c>
      <c r="Y15" s="176">
        <f>N15-(H15*1.703)</f>
        <v>-136.02419999999984</v>
      </c>
      <c r="Z15" s="177">
        <f>Y15/(H15*1.703)*100</f>
        <v>-0.68376463816621291</v>
      </c>
    </row>
    <row r="16" spans="1:26" s="1" customFormat="1" ht="12.75" x14ac:dyDescent="0.2">
      <c r="A16" s="27"/>
      <c r="B16" s="27"/>
      <c r="C16" s="26"/>
      <c r="D16" s="26"/>
      <c r="E16" s="26"/>
      <c r="F16" s="26"/>
      <c r="G16" s="26"/>
      <c r="H16" s="26"/>
    </row>
  </sheetData>
  <mergeCells count="20">
    <mergeCell ref="W4:Z4"/>
    <mergeCell ref="W5:X5"/>
    <mergeCell ref="Y5:Z5"/>
    <mergeCell ref="O3:Z3"/>
    <mergeCell ref="Q5:R5"/>
    <mergeCell ref="O4:R4"/>
    <mergeCell ref="S4:V4"/>
    <mergeCell ref="S5:T5"/>
    <mergeCell ref="U5:V5"/>
    <mergeCell ref="O5:P5"/>
    <mergeCell ref="B4:B6"/>
    <mergeCell ref="A4:A6"/>
    <mergeCell ref="I5:J5"/>
    <mergeCell ref="M5:N5"/>
    <mergeCell ref="C5:D5"/>
    <mergeCell ref="G5:H5"/>
    <mergeCell ref="I4:N4"/>
    <mergeCell ref="E5:F5"/>
    <mergeCell ref="K5:L5"/>
    <mergeCell ref="C4:H4"/>
  </mergeCells>
  <conditionalFormatting sqref="O7:V7 O8:P8">
    <cfRule type="cellIs" dxfId="197" priority="87" operator="lessThan">
      <formula>0</formula>
    </cfRule>
    <cfRule type="cellIs" dxfId="196" priority="88" operator="greaterThan">
      <formula>0</formula>
    </cfRule>
  </conditionalFormatting>
  <conditionalFormatting sqref="W7:X7">
    <cfRule type="cellIs" dxfId="195" priority="83" operator="lessThan">
      <formula>0</formula>
    </cfRule>
    <cfRule type="cellIs" dxfId="194" priority="84" operator="greaterThan">
      <formula>0</formula>
    </cfRule>
  </conditionalFormatting>
  <conditionalFormatting sqref="S8:T8">
    <cfRule type="cellIs" dxfId="193" priority="81" operator="lessThan">
      <formula>0</formula>
    </cfRule>
    <cfRule type="cellIs" dxfId="192" priority="82" operator="greaterThan">
      <formula>0</formula>
    </cfRule>
  </conditionalFormatting>
  <conditionalFormatting sqref="W8:X8">
    <cfRule type="cellIs" dxfId="191" priority="79" operator="lessThan">
      <formula>0</formula>
    </cfRule>
    <cfRule type="cellIs" dxfId="190" priority="80" operator="greaterThan">
      <formula>0</formula>
    </cfRule>
  </conditionalFormatting>
  <conditionalFormatting sqref="U8:U13">
    <cfRule type="cellIs" dxfId="189" priority="57" operator="lessThan">
      <formula>0</formula>
    </cfRule>
    <cfRule type="cellIs" dxfId="188" priority="58" operator="greaterThan">
      <formula>0</formula>
    </cfRule>
  </conditionalFormatting>
  <conditionalFormatting sqref="R8:R13">
    <cfRule type="cellIs" dxfId="187" priority="61" operator="lessThan">
      <formula>0</formula>
    </cfRule>
    <cfRule type="cellIs" dxfId="186" priority="62" operator="greaterThan">
      <formula>0</formula>
    </cfRule>
  </conditionalFormatting>
  <conditionalFormatting sqref="Q8:Q13">
    <cfRule type="cellIs" dxfId="185" priority="65" operator="lessThan">
      <formula>0</formula>
    </cfRule>
    <cfRule type="cellIs" dxfId="184" priority="66" operator="greaterThan">
      <formula>0</formula>
    </cfRule>
  </conditionalFormatting>
  <conditionalFormatting sqref="V15">
    <cfRule type="cellIs" dxfId="183" priority="31" operator="lessThan">
      <formula>0</formula>
    </cfRule>
    <cfRule type="cellIs" dxfId="182" priority="32" operator="greaterThan">
      <formula>0</formula>
    </cfRule>
  </conditionalFormatting>
  <conditionalFormatting sqref="V8">
    <cfRule type="cellIs" dxfId="181" priority="29" operator="lessThan">
      <formula>0</formula>
    </cfRule>
    <cfRule type="cellIs" dxfId="180" priority="30" operator="greaterThan">
      <formula>0</formula>
    </cfRule>
  </conditionalFormatting>
  <conditionalFormatting sqref="Y7:Z13">
    <cfRule type="cellIs" dxfId="179" priority="67" operator="lessThan">
      <formula>0</formula>
    </cfRule>
    <cfRule type="cellIs" dxfId="178" priority="68" operator="greaterThan">
      <formula>0</formula>
    </cfRule>
  </conditionalFormatting>
  <conditionalFormatting sqref="Q15">
    <cfRule type="cellIs" dxfId="177" priority="63" operator="lessThan">
      <formula>0</formula>
    </cfRule>
    <cfRule type="cellIs" dxfId="176" priority="64" operator="greaterThan">
      <formula>0</formula>
    </cfRule>
  </conditionalFormatting>
  <conditionalFormatting sqref="R15">
    <cfRule type="cellIs" dxfId="175" priority="59" operator="lessThan">
      <formula>0</formula>
    </cfRule>
    <cfRule type="cellIs" dxfId="174" priority="60" operator="greaterThan">
      <formula>0</formula>
    </cfRule>
  </conditionalFormatting>
  <conditionalFormatting sqref="U15">
    <cfRule type="cellIs" dxfId="173" priority="55" operator="lessThan">
      <formula>0</formula>
    </cfRule>
    <cfRule type="cellIs" dxfId="172" priority="56" operator="greaterThan">
      <formula>0</formula>
    </cfRule>
  </conditionalFormatting>
  <conditionalFormatting sqref="Y15:Z15">
    <cfRule type="cellIs" dxfId="171" priority="53" operator="lessThan">
      <formula>0</formula>
    </cfRule>
    <cfRule type="cellIs" dxfId="170" priority="54" operator="greaterThan">
      <formula>0</formula>
    </cfRule>
  </conditionalFormatting>
  <conditionalFormatting sqref="O9:P9">
    <cfRule type="cellIs" dxfId="169" priority="51" operator="lessThan">
      <formula>0</formula>
    </cfRule>
    <cfRule type="cellIs" dxfId="168" priority="52" operator="greaterThan">
      <formula>0</formula>
    </cfRule>
  </conditionalFormatting>
  <conditionalFormatting sqref="O11:P12">
    <cfRule type="cellIs" dxfId="167" priority="49" operator="lessThan">
      <formula>0</formula>
    </cfRule>
    <cfRule type="cellIs" dxfId="166" priority="50" operator="greaterThan">
      <formula>0</formula>
    </cfRule>
  </conditionalFormatting>
  <conditionalFormatting sqref="O14:P15">
    <cfRule type="cellIs" dxfId="165" priority="47" operator="lessThan">
      <formula>0</formula>
    </cfRule>
    <cfRule type="cellIs" dxfId="164" priority="48" operator="greaterThan">
      <formula>0</formula>
    </cfRule>
  </conditionalFormatting>
  <conditionalFormatting sqref="S9:T9">
    <cfRule type="cellIs" dxfId="163" priority="45" operator="lessThan">
      <formula>0</formula>
    </cfRule>
    <cfRule type="cellIs" dxfId="162" priority="46" operator="greaterThan">
      <formula>0</formula>
    </cfRule>
  </conditionalFormatting>
  <conditionalFormatting sqref="S11:T12">
    <cfRule type="cellIs" dxfId="161" priority="43" operator="lessThan">
      <formula>0</formula>
    </cfRule>
    <cfRule type="cellIs" dxfId="160" priority="44" operator="greaterThan">
      <formula>0</formula>
    </cfRule>
  </conditionalFormatting>
  <conditionalFormatting sqref="S14:T15">
    <cfRule type="cellIs" dxfId="159" priority="41" operator="lessThan">
      <formula>0</formula>
    </cfRule>
    <cfRule type="cellIs" dxfId="158" priority="42" operator="greaterThan">
      <formula>0</formula>
    </cfRule>
  </conditionalFormatting>
  <conditionalFormatting sqref="W9:X9">
    <cfRule type="cellIs" dxfId="157" priority="39" operator="lessThan">
      <formula>0</formula>
    </cfRule>
    <cfRule type="cellIs" dxfId="156" priority="40" operator="greaterThan">
      <formula>0</formula>
    </cfRule>
  </conditionalFormatting>
  <conditionalFormatting sqref="W11:X12">
    <cfRule type="cellIs" dxfId="155" priority="37" operator="lessThan">
      <formula>0</formula>
    </cfRule>
    <cfRule type="cellIs" dxfId="154" priority="38" operator="greaterThan">
      <formula>0</formula>
    </cfRule>
  </conditionalFormatting>
  <conditionalFormatting sqref="W14:X15">
    <cfRule type="cellIs" dxfId="153" priority="35" operator="lessThan">
      <formula>0</formula>
    </cfRule>
    <cfRule type="cellIs" dxfId="152" priority="36" operator="greaterThan">
      <formula>0</formula>
    </cfRule>
  </conditionalFormatting>
  <conditionalFormatting sqref="V9:V13">
    <cfRule type="cellIs" dxfId="151" priority="33" operator="lessThan">
      <formula>0</formula>
    </cfRule>
    <cfRule type="cellIs" dxfId="150" priority="34" operator="greaterThan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9" scale="3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247"/>
  <sheetViews>
    <sheetView tabSelected="1" zoomScale="106" zoomScaleNormal="106" workbookViewId="0">
      <selection activeCell="AO1" sqref="A1:AO83"/>
    </sheetView>
  </sheetViews>
  <sheetFormatPr defaultRowHeight="15" x14ac:dyDescent="0.25"/>
  <cols>
    <col min="1" max="1" width="4.85546875" style="107" customWidth="1"/>
    <col min="2" max="2" width="63.7109375" customWidth="1"/>
    <col min="3" max="5" width="7.5703125" customWidth="1"/>
    <col min="6" max="10" width="9.85546875" customWidth="1"/>
    <col min="11" max="11" width="7.7109375" customWidth="1"/>
    <col min="12" max="12" width="7.85546875" style="135" customWidth="1"/>
    <col min="13" max="13" width="7.140625" style="74" customWidth="1"/>
    <col min="14" max="14" width="8.42578125" style="143" customWidth="1"/>
    <col min="15" max="20" width="7.140625" style="74" customWidth="1"/>
    <col min="21" max="21" width="6.85546875" customWidth="1"/>
    <col min="22" max="22" width="5.85546875" customWidth="1"/>
    <col min="23" max="23" width="6.5703125" customWidth="1"/>
    <col min="24" max="24" width="7.28515625" customWidth="1"/>
    <col min="25" max="25" width="8.28515625" customWidth="1"/>
    <col min="26" max="26" width="7.85546875" customWidth="1"/>
    <col min="27" max="32" width="5.7109375" customWidth="1"/>
    <col min="33" max="35" width="10.5703125" customWidth="1"/>
    <col min="36" max="41" width="5.7109375" customWidth="1"/>
  </cols>
  <sheetData>
    <row r="1" spans="1:51" ht="14.25" customHeight="1" x14ac:dyDescent="0.25">
      <c r="AO1" s="26" t="s">
        <v>197</v>
      </c>
    </row>
    <row r="2" spans="1:51" ht="14.25" customHeight="1" x14ac:dyDescent="0.25">
      <c r="AM2" s="26"/>
    </row>
    <row r="3" spans="1:51" s="49" customFormat="1" ht="57.75" customHeight="1" x14ac:dyDescent="0.25">
      <c r="A3" s="113"/>
      <c r="B3" s="114"/>
      <c r="C3" s="114"/>
      <c r="D3" s="114"/>
      <c r="E3" s="114"/>
      <c r="F3" s="114"/>
      <c r="G3" s="114"/>
      <c r="H3" s="114"/>
      <c r="I3" s="114"/>
      <c r="J3" s="114"/>
      <c r="K3" s="219" t="s">
        <v>165</v>
      </c>
      <c r="L3" s="219"/>
      <c r="M3" s="219"/>
      <c r="N3" s="219"/>
      <c r="O3" s="219" t="s">
        <v>166</v>
      </c>
      <c r="P3" s="219"/>
      <c r="Q3" s="219" t="s">
        <v>167</v>
      </c>
      <c r="R3" s="219"/>
      <c r="S3" s="219"/>
      <c r="T3" s="219"/>
      <c r="U3" s="239" t="s">
        <v>174</v>
      </c>
      <c r="V3" s="216" t="s">
        <v>146</v>
      </c>
      <c r="W3" s="218"/>
      <c r="X3" s="233" t="s">
        <v>175</v>
      </c>
      <c r="Y3" s="207"/>
      <c r="Z3" s="234"/>
      <c r="AA3" s="219" t="s">
        <v>148</v>
      </c>
      <c r="AB3" s="219"/>
      <c r="AC3" s="219"/>
      <c r="AD3" s="219"/>
      <c r="AE3" s="219"/>
      <c r="AF3" s="219"/>
      <c r="AG3" s="233" t="s">
        <v>150</v>
      </c>
      <c r="AH3" s="207"/>
      <c r="AI3" s="234"/>
      <c r="AJ3" s="219" t="s">
        <v>149</v>
      </c>
      <c r="AK3" s="219"/>
      <c r="AL3" s="219"/>
      <c r="AM3" s="219"/>
      <c r="AN3" s="219"/>
      <c r="AO3" s="219"/>
    </row>
    <row r="4" spans="1:51" s="39" customFormat="1" ht="20.25" customHeight="1" x14ac:dyDescent="0.25">
      <c r="A4" s="219" t="s">
        <v>43</v>
      </c>
      <c r="B4" s="219"/>
      <c r="C4" s="219"/>
      <c r="D4" s="219" t="s">
        <v>177</v>
      </c>
      <c r="E4" s="219" t="s">
        <v>178</v>
      </c>
      <c r="F4" s="219" t="s">
        <v>145</v>
      </c>
      <c r="G4" s="219" t="s">
        <v>160</v>
      </c>
      <c r="H4" s="216" t="s">
        <v>161</v>
      </c>
      <c r="I4" s="227"/>
      <c r="J4" s="218"/>
      <c r="K4" s="216" t="s">
        <v>115</v>
      </c>
      <c r="L4" s="218"/>
      <c r="M4" s="216" t="s">
        <v>158</v>
      </c>
      <c r="N4" s="218"/>
      <c r="O4" s="219"/>
      <c r="P4" s="219"/>
      <c r="Q4" s="216" t="s">
        <v>159</v>
      </c>
      <c r="R4" s="218"/>
      <c r="S4" s="216" t="s">
        <v>168</v>
      </c>
      <c r="T4" s="218"/>
      <c r="U4" s="240"/>
      <c r="V4" s="219" t="s">
        <v>112</v>
      </c>
      <c r="W4" s="219"/>
      <c r="X4" s="235"/>
      <c r="Y4" s="236"/>
      <c r="Z4" s="237"/>
      <c r="AA4" s="216" t="s">
        <v>112</v>
      </c>
      <c r="AB4" s="218"/>
      <c r="AC4" s="216" t="s">
        <v>113</v>
      </c>
      <c r="AD4" s="218"/>
      <c r="AE4" s="219" t="s">
        <v>157</v>
      </c>
      <c r="AF4" s="219"/>
      <c r="AG4" s="235"/>
      <c r="AH4" s="236"/>
      <c r="AI4" s="237"/>
      <c r="AJ4" s="219" t="s">
        <v>112</v>
      </c>
      <c r="AK4" s="219"/>
      <c r="AL4" s="219" t="s">
        <v>113</v>
      </c>
      <c r="AM4" s="219"/>
      <c r="AN4" s="219" t="s">
        <v>157</v>
      </c>
      <c r="AO4" s="219"/>
    </row>
    <row r="5" spans="1:51" s="39" customFormat="1" ht="45" customHeight="1" x14ac:dyDescent="0.25">
      <c r="A5" s="219"/>
      <c r="B5" s="219"/>
      <c r="C5" s="219"/>
      <c r="D5" s="219"/>
      <c r="E5" s="219"/>
      <c r="F5" s="219"/>
      <c r="G5" s="219"/>
      <c r="H5" s="98" t="s">
        <v>154</v>
      </c>
      <c r="I5" s="93" t="s">
        <v>155</v>
      </c>
      <c r="J5" s="93" t="s">
        <v>156</v>
      </c>
      <c r="K5" s="92" t="s">
        <v>126</v>
      </c>
      <c r="L5" s="137" t="s">
        <v>6</v>
      </c>
      <c r="M5" s="92" t="s">
        <v>126</v>
      </c>
      <c r="N5" s="137" t="s">
        <v>6</v>
      </c>
      <c r="O5" s="92" t="s">
        <v>126</v>
      </c>
      <c r="P5" s="92" t="s">
        <v>6</v>
      </c>
      <c r="Q5" s="92" t="s">
        <v>126</v>
      </c>
      <c r="R5" s="92" t="s">
        <v>6</v>
      </c>
      <c r="S5" s="92" t="s">
        <v>126</v>
      </c>
      <c r="T5" s="92" t="s">
        <v>6</v>
      </c>
      <c r="U5" s="93" t="s">
        <v>112</v>
      </c>
      <c r="V5" s="92" t="s">
        <v>126</v>
      </c>
      <c r="W5" s="92" t="s">
        <v>6</v>
      </c>
      <c r="X5" s="93" t="s">
        <v>112</v>
      </c>
      <c r="Y5" s="93" t="s">
        <v>147</v>
      </c>
      <c r="Z5" s="93" t="s">
        <v>176</v>
      </c>
      <c r="AA5" s="92" t="s">
        <v>126</v>
      </c>
      <c r="AB5" s="92" t="s">
        <v>6</v>
      </c>
      <c r="AC5" s="92" t="s">
        <v>126</v>
      </c>
      <c r="AD5" s="92" t="s">
        <v>6</v>
      </c>
      <c r="AE5" s="92" t="s">
        <v>126</v>
      </c>
      <c r="AF5" s="92" t="s">
        <v>6</v>
      </c>
      <c r="AG5" s="98" t="s">
        <v>154</v>
      </c>
      <c r="AH5" s="93" t="s">
        <v>155</v>
      </c>
      <c r="AI5" s="93" t="s">
        <v>156</v>
      </c>
      <c r="AJ5" s="92" t="s">
        <v>126</v>
      </c>
      <c r="AK5" s="92" t="s">
        <v>6</v>
      </c>
      <c r="AL5" s="92" t="s">
        <v>126</v>
      </c>
      <c r="AM5" s="92" t="s">
        <v>6</v>
      </c>
      <c r="AN5" s="92" t="s">
        <v>126</v>
      </c>
      <c r="AO5" s="92" t="s">
        <v>6</v>
      </c>
    </row>
    <row r="6" spans="1:51" s="73" customFormat="1" ht="17.25" customHeight="1" x14ac:dyDescent="0.25">
      <c r="A6" s="108" t="s">
        <v>138</v>
      </c>
      <c r="B6" s="81"/>
      <c r="C6" s="238" t="s">
        <v>152</v>
      </c>
      <c r="D6" s="124"/>
      <c r="E6" s="124"/>
      <c r="F6" s="71"/>
      <c r="G6" s="71"/>
      <c r="H6" s="71"/>
      <c r="I6" s="71"/>
      <c r="J6" s="71"/>
      <c r="K6" s="71"/>
      <c r="L6" s="138"/>
      <c r="M6" s="76"/>
      <c r="N6" s="140"/>
      <c r="O6" s="76"/>
      <c r="P6" s="76"/>
      <c r="Q6" s="76"/>
      <c r="R6" s="76"/>
      <c r="S6" s="76"/>
      <c r="T6" s="76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118"/>
      <c r="AH6" s="118"/>
      <c r="AI6" s="118"/>
      <c r="AJ6" s="75"/>
      <c r="AK6" s="75"/>
      <c r="AL6" s="75"/>
      <c r="AM6" s="75"/>
      <c r="AN6" s="75"/>
      <c r="AO6" s="75"/>
      <c r="AP6" s="72"/>
      <c r="AQ6" s="72"/>
      <c r="AR6" s="72"/>
    </row>
    <row r="7" spans="1:51" s="4" customFormat="1" ht="12.75" x14ac:dyDescent="0.25">
      <c r="A7" s="15">
        <v>1</v>
      </c>
      <c r="B7" s="78" t="s">
        <v>44</v>
      </c>
      <c r="C7" s="238"/>
      <c r="D7" s="178">
        <v>51</v>
      </c>
      <c r="E7" s="178">
        <v>52</v>
      </c>
      <c r="F7" s="178">
        <v>52</v>
      </c>
      <c r="G7" s="178">
        <v>58</v>
      </c>
      <c r="H7" s="178">
        <v>45.1</v>
      </c>
      <c r="I7" s="178">
        <v>45.2</v>
      </c>
      <c r="J7" s="178">
        <v>45.3</v>
      </c>
      <c r="K7" s="99">
        <f>H7-F7</f>
        <v>-6.8999999999999986</v>
      </c>
      <c r="L7" s="139">
        <f>K7/F7</f>
        <v>-0.13269230769230766</v>
      </c>
      <c r="M7" s="100">
        <f>H7-G7</f>
        <v>-12.899999999999999</v>
      </c>
      <c r="N7" s="141">
        <f>M7/G7</f>
        <v>-0.22241379310344825</v>
      </c>
      <c r="O7" s="100">
        <f>I7-H7</f>
        <v>0.10000000000000142</v>
      </c>
      <c r="P7" s="61">
        <f>O7/H7*100</f>
        <v>0.22172949002217607</v>
      </c>
      <c r="Q7" s="100">
        <f>J7-H7</f>
        <v>0.19999999999999574</v>
      </c>
      <c r="R7" s="61">
        <f>Q7/H7*100</f>
        <v>0.44345898004433643</v>
      </c>
      <c r="S7" s="100">
        <f>J7-I7</f>
        <v>9.9999999999994316E-2</v>
      </c>
      <c r="T7" s="61">
        <f>S7/I7*100</f>
        <v>0.22123893805308475</v>
      </c>
      <c r="U7" s="33"/>
      <c r="V7" s="33"/>
      <c r="W7" s="33"/>
      <c r="X7" s="9"/>
      <c r="Y7" s="9"/>
      <c r="Z7" s="9"/>
      <c r="AA7" s="9"/>
      <c r="AB7" s="9"/>
      <c r="AC7" s="9"/>
      <c r="AD7" s="9"/>
      <c r="AE7" s="9"/>
      <c r="AF7" s="9"/>
      <c r="AG7" s="100">
        <v>53</v>
      </c>
      <c r="AH7" s="100">
        <v>53.5</v>
      </c>
      <c r="AI7" s="100">
        <v>54</v>
      </c>
      <c r="AJ7" s="99">
        <f>H7-AG7</f>
        <v>-7.8999999999999986</v>
      </c>
      <c r="AK7" s="9">
        <f>AJ7/AG7*100</f>
        <v>-14.905660377358487</v>
      </c>
      <c r="AL7" s="117">
        <f>I7-AH7</f>
        <v>-8.2999999999999972</v>
      </c>
      <c r="AM7" s="38">
        <f>AL7/AH7*100</f>
        <v>-15.514018691588779</v>
      </c>
      <c r="AN7" s="117">
        <f>J7-AI7</f>
        <v>-8.7000000000000028</v>
      </c>
      <c r="AO7" s="38">
        <f>AN7/AI7*100</f>
        <v>-16.111111111111118</v>
      </c>
    </row>
    <row r="8" spans="1:51" s="4" customFormat="1" ht="12.75" x14ac:dyDescent="0.25">
      <c r="A8" s="15"/>
      <c r="B8" s="78" t="s">
        <v>45</v>
      </c>
      <c r="C8" s="238"/>
      <c r="D8" s="178"/>
      <c r="E8" s="178"/>
      <c r="F8" s="178"/>
      <c r="G8" s="178"/>
      <c r="H8" s="178"/>
      <c r="I8" s="178"/>
      <c r="J8" s="178"/>
      <c r="K8" s="99"/>
      <c r="L8" s="139"/>
      <c r="M8" s="100"/>
      <c r="N8" s="141"/>
      <c r="O8" s="100"/>
      <c r="P8" s="100"/>
      <c r="Q8" s="100"/>
      <c r="R8" s="100"/>
      <c r="S8" s="100"/>
      <c r="T8" s="100"/>
      <c r="U8" s="33"/>
      <c r="V8" s="33"/>
      <c r="W8" s="33"/>
      <c r="X8" s="9"/>
      <c r="Y8" s="9"/>
      <c r="Z8" s="9"/>
      <c r="AA8" s="9"/>
      <c r="AB8" s="9"/>
      <c r="AC8" s="9"/>
      <c r="AD8" s="9"/>
      <c r="AE8" s="9"/>
      <c r="AF8" s="9"/>
      <c r="AG8" s="100"/>
      <c r="AH8" s="100"/>
      <c r="AI8" s="100"/>
      <c r="AJ8" s="9"/>
      <c r="AK8" s="9"/>
      <c r="AL8" s="38"/>
      <c r="AM8" s="38"/>
      <c r="AN8" s="38"/>
      <c r="AO8" s="38"/>
    </row>
    <row r="9" spans="1:51" s="4" customFormat="1" ht="12.75" x14ac:dyDescent="0.25">
      <c r="A9" s="15"/>
      <c r="B9" s="78" t="s">
        <v>46</v>
      </c>
      <c r="C9" s="238"/>
      <c r="D9" s="178"/>
      <c r="E9" s="178">
        <v>48</v>
      </c>
      <c r="F9" s="178">
        <v>48</v>
      </c>
      <c r="G9" s="178">
        <v>50</v>
      </c>
      <c r="H9" s="178">
        <v>40.200000000000003</v>
      </c>
      <c r="I9" s="178">
        <v>40.299999999999997</v>
      </c>
      <c r="J9" s="178">
        <v>40.4</v>
      </c>
      <c r="K9" s="99">
        <f t="shared" ref="K9:K23" si="0">H9-F9</f>
        <v>-7.7999999999999972</v>
      </c>
      <c r="L9" s="139">
        <f t="shared" ref="L9:L23" si="1">K9/F9</f>
        <v>-0.16249999999999995</v>
      </c>
      <c r="M9" s="100">
        <f t="shared" ref="M9:M23" si="2">H9-G9</f>
        <v>-9.7999999999999972</v>
      </c>
      <c r="N9" s="141">
        <f t="shared" ref="N9:N23" si="3">M9/G9</f>
        <v>-0.19599999999999995</v>
      </c>
      <c r="O9" s="100">
        <f t="shared" ref="O9:O14" si="4">I9-H9</f>
        <v>9.9999999999994316E-2</v>
      </c>
      <c r="P9" s="61">
        <f t="shared" ref="P9:P14" si="5">O9/H9*100</f>
        <v>0.24875621890545849</v>
      </c>
      <c r="Q9" s="100">
        <f t="shared" ref="Q9:Q14" si="6">J9-H9</f>
        <v>0.19999999999999574</v>
      </c>
      <c r="R9" s="61">
        <f t="shared" ref="R9:R14" si="7">Q9/H9*100</f>
        <v>0.49751243781093457</v>
      </c>
      <c r="S9" s="100">
        <f t="shared" ref="S9:S14" si="8">J9-I9</f>
        <v>0.10000000000000142</v>
      </c>
      <c r="T9" s="61">
        <f t="shared" ref="T9:T14" si="9">S9/I9*100</f>
        <v>0.24813895781638073</v>
      </c>
      <c r="U9" s="33"/>
      <c r="V9" s="33"/>
      <c r="W9" s="33"/>
      <c r="X9" s="9"/>
      <c r="Y9" s="9"/>
      <c r="Z9" s="9"/>
      <c r="AA9" s="9"/>
      <c r="AB9" s="9"/>
      <c r="AC9" s="9"/>
      <c r="AD9" s="9"/>
      <c r="AE9" s="9"/>
      <c r="AF9" s="9"/>
      <c r="AG9" s="100"/>
      <c r="AH9" s="100"/>
      <c r="AI9" s="100"/>
      <c r="AJ9" s="9"/>
      <c r="AK9" s="9"/>
      <c r="AL9" s="38"/>
      <c r="AM9" s="38"/>
      <c r="AN9" s="38"/>
      <c r="AO9" s="38"/>
    </row>
    <row r="10" spans="1:51" s="4" customFormat="1" ht="12.75" x14ac:dyDescent="0.25">
      <c r="A10" s="15"/>
      <c r="B10" s="78" t="s">
        <v>47</v>
      </c>
      <c r="C10" s="238"/>
      <c r="D10" s="178"/>
      <c r="E10" s="178">
        <v>70</v>
      </c>
      <c r="F10" s="178">
        <v>70</v>
      </c>
      <c r="G10" s="178">
        <v>71</v>
      </c>
      <c r="H10" s="178">
        <v>48.7</v>
      </c>
      <c r="I10" s="178">
        <v>48.8</v>
      </c>
      <c r="J10" s="178">
        <v>48.9</v>
      </c>
      <c r="K10" s="99">
        <f t="shared" si="0"/>
        <v>-21.299999999999997</v>
      </c>
      <c r="L10" s="139">
        <f t="shared" si="1"/>
        <v>-0.30428571428571427</v>
      </c>
      <c r="M10" s="100">
        <f t="shared" si="2"/>
        <v>-22.299999999999997</v>
      </c>
      <c r="N10" s="141">
        <f t="shared" si="3"/>
        <v>-0.31408450704225349</v>
      </c>
      <c r="O10" s="100">
        <f t="shared" si="4"/>
        <v>9.9999999999994316E-2</v>
      </c>
      <c r="P10" s="61">
        <f t="shared" si="5"/>
        <v>0.2053388090348959</v>
      </c>
      <c r="Q10" s="100">
        <f t="shared" si="6"/>
        <v>0.19999999999999574</v>
      </c>
      <c r="R10" s="61">
        <f t="shared" si="7"/>
        <v>0.41067761806980646</v>
      </c>
      <c r="S10" s="100">
        <f t="shared" si="8"/>
        <v>0.10000000000000142</v>
      </c>
      <c r="T10" s="61">
        <f t="shared" si="9"/>
        <v>0.20491803278688817</v>
      </c>
      <c r="U10" s="33"/>
      <c r="V10" s="33"/>
      <c r="W10" s="33"/>
      <c r="X10" s="9"/>
      <c r="Y10" s="9"/>
      <c r="Z10" s="9"/>
      <c r="AA10" s="9"/>
      <c r="AB10" s="9"/>
      <c r="AC10" s="9"/>
      <c r="AD10" s="9"/>
      <c r="AE10" s="9"/>
      <c r="AF10" s="9"/>
      <c r="AG10" s="100"/>
      <c r="AH10" s="100"/>
      <c r="AI10" s="100"/>
      <c r="AJ10" s="9"/>
      <c r="AK10" s="9"/>
      <c r="AL10" s="38"/>
      <c r="AM10" s="38"/>
      <c r="AN10" s="38"/>
      <c r="AO10" s="38"/>
    </row>
    <row r="11" spans="1:51" s="4" customFormat="1" ht="25.5" x14ac:dyDescent="0.25">
      <c r="A11" s="15">
        <v>2</v>
      </c>
      <c r="B11" s="78" t="s">
        <v>56</v>
      </c>
      <c r="C11" s="238"/>
      <c r="D11" s="178">
        <v>671</v>
      </c>
      <c r="E11" s="178">
        <v>591.20000000000005</v>
      </c>
      <c r="F11" s="179">
        <v>599.6</v>
      </c>
      <c r="G11" s="179">
        <v>636.5</v>
      </c>
      <c r="H11" s="179">
        <v>628</v>
      </c>
      <c r="I11" s="179">
        <v>627.5</v>
      </c>
      <c r="J11" s="179">
        <v>626.5</v>
      </c>
      <c r="K11" s="99">
        <f t="shared" si="0"/>
        <v>28.399999999999977</v>
      </c>
      <c r="L11" s="139">
        <f t="shared" si="1"/>
        <v>4.7364909939959933E-2</v>
      </c>
      <c r="M11" s="100">
        <f t="shared" si="2"/>
        <v>-8.5</v>
      </c>
      <c r="N11" s="141">
        <f t="shared" si="3"/>
        <v>-1.3354281225451689E-2</v>
      </c>
      <c r="O11" s="100">
        <f t="shared" si="4"/>
        <v>-0.5</v>
      </c>
      <c r="P11" s="61">
        <f t="shared" si="5"/>
        <v>-7.9617834394904469E-2</v>
      </c>
      <c r="Q11" s="100">
        <f t="shared" si="6"/>
        <v>-1.5</v>
      </c>
      <c r="R11" s="61">
        <f t="shared" si="7"/>
        <v>-0.23885350318471338</v>
      </c>
      <c r="S11" s="100">
        <f t="shared" si="8"/>
        <v>-1</v>
      </c>
      <c r="T11" s="61">
        <f t="shared" si="9"/>
        <v>-0.15936254980079681</v>
      </c>
      <c r="U11" s="33"/>
      <c r="V11" s="33"/>
      <c r="W11" s="33"/>
      <c r="X11" s="9"/>
      <c r="Y11" s="9"/>
      <c r="Z11" s="9"/>
      <c r="AA11" s="9"/>
      <c r="AB11" s="9"/>
      <c r="AC11" s="9"/>
      <c r="AD11" s="9"/>
      <c r="AE11" s="9"/>
      <c r="AF11" s="9"/>
      <c r="AG11" s="100"/>
      <c r="AH11" s="100"/>
      <c r="AI11" s="100"/>
      <c r="AJ11" s="9"/>
      <c r="AK11" s="9"/>
      <c r="AL11" s="38"/>
      <c r="AM11" s="38"/>
      <c r="AN11" s="38"/>
      <c r="AO11" s="38"/>
    </row>
    <row r="12" spans="1:51" s="4" customFormat="1" ht="25.5" x14ac:dyDescent="0.25">
      <c r="A12" s="15">
        <v>3</v>
      </c>
      <c r="B12" s="78" t="s">
        <v>57</v>
      </c>
      <c r="C12" s="238"/>
      <c r="D12" s="178"/>
      <c r="E12" s="178">
        <v>51.2</v>
      </c>
      <c r="F12" s="179">
        <v>51</v>
      </c>
      <c r="G12" s="179">
        <v>49.9</v>
      </c>
      <c r="H12" s="179">
        <v>54</v>
      </c>
      <c r="I12" s="179">
        <v>52.5</v>
      </c>
      <c r="J12" s="179">
        <v>48.5</v>
      </c>
      <c r="K12" s="99">
        <f t="shared" si="0"/>
        <v>3</v>
      </c>
      <c r="L12" s="139">
        <f t="shared" si="1"/>
        <v>5.8823529411764705E-2</v>
      </c>
      <c r="M12" s="100">
        <f t="shared" si="2"/>
        <v>4.1000000000000014</v>
      </c>
      <c r="N12" s="141">
        <f t="shared" si="3"/>
        <v>8.2164328657314656E-2</v>
      </c>
      <c r="O12" s="100">
        <f t="shared" si="4"/>
        <v>-1.5</v>
      </c>
      <c r="P12" s="61">
        <f t="shared" si="5"/>
        <v>-2.7777777777777777</v>
      </c>
      <c r="Q12" s="100">
        <f t="shared" si="6"/>
        <v>-5.5</v>
      </c>
      <c r="R12" s="61">
        <f t="shared" si="7"/>
        <v>-10.185185185185185</v>
      </c>
      <c r="S12" s="100">
        <f t="shared" si="8"/>
        <v>-4</v>
      </c>
      <c r="T12" s="61">
        <f t="shared" si="9"/>
        <v>-7.6190476190476195</v>
      </c>
      <c r="U12" s="33"/>
      <c r="V12" s="33"/>
      <c r="W12" s="33"/>
      <c r="X12" s="9"/>
      <c r="Y12" s="9"/>
      <c r="Z12" s="9"/>
      <c r="AA12" s="9"/>
      <c r="AB12" s="9"/>
      <c r="AC12" s="9"/>
      <c r="AD12" s="9"/>
      <c r="AE12" s="9"/>
      <c r="AF12" s="9"/>
      <c r="AG12" s="100"/>
      <c r="AH12" s="100"/>
      <c r="AI12" s="100"/>
      <c r="AJ12" s="9"/>
      <c r="AK12" s="9"/>
      <c r="AL12" s="38"/>
      <c r="AM12" s="38"/>
      <c r="AN12" s="38"/>
      <c r="AO12" s="38"/>
    </row>
    <row r="13" spans="1:51" s="4" customFormat="1" ht="12.75" x14ac:dyDescent="0.25">
      <c r="A13" s="15">
        <v>4</v>
      </c>
      <c r="B13" s="78" t="s">
        <v>58</v>
      </c>
      <c r="C13" s="238"/>
      <c r="D13" s="178">
        <v>25</v>
      </c>
      <c r="E13" s="178">
        <v>21</v>
      </c>
      <c r="F13" s="178">
        <v>20</v>
      </c>
      <c r="G13" s="179">
        <v>19</v>
      </c>
      <c r="H13" s="178">
        <v>9.9</v>
      </c>
      <c r="I13" s="178">
        <v>9.8000000000000007</v>
      </c>
      <c r="J13" s="178">
        <v>9.6</v>
      </c>
      <c r="K13" s="99">
        <f t="shared" si="0"/>
        <v>-10.1</v>
      </c>
      <c r="L13" s="139">
        <f t="shared" si="1"/>
        <v>-0.505</v>
      </c>
      <c r="M13" s="100">
        <f t="shared" si="2"/>
        <v>-9.1</v>
      </c>
      <c r="N13" s="141">
        <f t="shared" si="3"/>
        <v>-0.47894736842105262</v>
      </c>
      <c r="O13" s="100">
        <f t="shared" si="4"/>
        <v>-9.9999999999999645E-2</v>
      </c>
      <c r="P13" s="61">
        <f t="shared" si="5"/>
        <v>-1.0101010101010066</v>
      </c>
      <c r="Q13" s="100">
        <f t="shared" si="6"/>
        <v>-0.30000000000000071</v>
      </c>
      <c r="R13" s="61">
        <f t="shared" si="7"/>
        <v>-3.0303030303030374</v>
      </c>
      <c r="S13" s="100">
        <f t="shared" si="8"/>
        <v>-0.20000000000000107</v>
      </c>
      <c r="T13" s="61">
        <f t="shared" si="9"/>
        <v>-2.0408163265306229</v>
      </c>
      <c r="U13" s="115">
        <v>9.8000000000000007</v>
      </c>
      <c r="V13" s="61">
        <f>H13-U13</f>
        <v>9.9999999999999645E-2</v>
      </c>
      <c r="W13" s="61">
        <f>V13/U13*100</f>
        <v>1.0204081632653024</v>
      </c>
      <c r="X13" s="9"/>
      <c r="Y13" s="9"/>
      <c r="Z13" s="9"/>
      <c r="AA13" s="9"/>
      <c r="AB13" s="9"/>
      <c r="AC13" s="9"/>
      <c r="AD13" s="9"/>
      <c r="AE13" s="9"/>
      <c r="AF13" s="9"/>
      <c r="AG13" s="100">
        <v>9.9</v>
      </c>
      <c r="AH13" s="100">
        <v>9.8000000000000007</v>
      </c>
      <c r="AI13" s="100">
        <v>9.6</v>
      </c>
      <c r="AJ13" s="99">
        <f t="shared" ref="AJ13:AJ14" si="10">H13-AG13</f>
        <v>0</v>
      </c>
      <c r="AK13" s="9">
        <f t="shared" ref="AK13:AK14" si="11">AJ13/AG13*100</f>
        <v>0</v>
      </c>
      <c r="AL13" s="117">
        <f t="shared" ref="AL13:AL14" si="12">I13-AH13</f>
        <v>0</v>
      </c>
      <c r="AM13" s="38">
        <f t="shared" ref="AM13:AM14" si="13">AL13/AH13*100</f>
        <v>0</v>
      </c>
      <c r="AN13" s="117">
        <f t="shared" ref="AN13:AN14" si="14">J13-AI13</f>
        <v>0</v>
      </c>
      <c r="AO13" s="38">
        <f t="shared" ref="AO13:AO14" si="15">AN13/AI13*100</f>
        <v>0</v>
      </c>
    </row>
    <row r="14" spans="1:51" s="4" customFormat="1" ht="12.75" x14ac:dyDescent="0.25">
      <c r="A14" s="15">
        <v>5</v>
      </c>
      <c r="B14" s="78" t="s">
        <v>59</v>
      </c>
      <c r="C14" s="238"/>
      <c r="D14" s="178">
        <v>7.3</v>
      </c>
      <c r="E14" s="178">
        <v>7.2</v>
      </c>
      <c r="F14" s="178">
        <v>7.1</v>
      </c>
      <c r="G14" s="179">
        <v>6</v>
      </c>
      <c r="H14" s="178">
        <v>5.6</v>
      </c>
      <c r="I14" s="178">
        <v>5.4</v>
      </c>
      <c r="J14" s="178">
        <v>5.3</v>
      </c>
      <c r="K14" s="99">
        <f t="shared" si="0"/>
        <v>-1.5</v>
      </c>
      <c r="L14" s="139">
        <f t="shared" si="1"/>
        <v>-0.21126760563380284</v>
      </c>
      <c r="M14" s="100">
        <f t="shared" si="2"/>
        <v>-0.40000000000000036</v>
      </c>
      <c r="N14" s="141">
        <f t="shared" si="3"/>
        <v>-6.6666666666666721E-2</v>
      </c>
      <c r="O14" s="100">
        <f t="shared" si="4"/>
        <v>-0.19999999999999929</v>
      </c>
      <c r="P14" s="61">
        <f t="shared" si="5"/>
        <v>-3.5714285714285587</v>
      </c>
      <c r="Q14" s="100">
        <f t="shared" si="6"/>
        <v>-0.29999999999999982</v>
      </c>
      <c r="R14" s="61">
        <f t="shared" si="7"/>
        <v>-5.3571428571428541</v>
      </c>
      <c r="S14" s="100">
        <f t="shared" si="8"/>
        <v>-0.10000000000000053</v>
      </c>
      <c r="T14" s="61">
        <f t="shared" si="9"/>
        <v>-1.8518518518518614</v>
      </c>
      <c r="U14" s="115">
        <v>5.6</v>
      </c>
      <c r="V14" s="61">
        <f>H14-U14</f>
        <v>0</v>
      </c>
      <c r="W14" s="61">
        <f>V14/U14*100</f>
        <v>0</v>
      </c>
      <c r="X14" s="99">
        <v>6.8</v>
      </c>
      <c r="Y14" s="99">
        <v>6.6</v>
      </c>
      <c r="Z14" s="99">
        <v>6.4</v>
      </c>
      <c r="AA14" s="99">
        <f>H14-X14</f>
        <v>-1.2000000000000002</v>
      </c>
      <c r="AB14" s="9">
        <f>AA14/X14</f>
        <v>-0.17647058823529416</v>
      </c>
      <c r="AC14" s="99">
        <f>I14-Y14</f>
        <v>-1.1999999999999993</v>
      </c>
      <c r="AD14" s="9">
        <f>AC14/Y14*100</f>
        <v>-18.181818181818173</v>
      </c>
      <c r="AE14" s="99">
        <f>J14-Z14</f>
        <v>-1.1000000000000005</v>
      </c>
      <c r="AF14" s="9">
        <f>AE14/Z14*100</f>
        <v>-17.187500000000007</v>
      </c>
      <c r="AG14" s="100">
        <v>5.6</v>
      </c>
      <c r="AH14" s="100">
        <v>5.4</v>
      </c>
      <c r="AI14" s="100">
        <v>5.3</v>
      </c>
      <c r="AJ14" s="99">
        <f t="shared" si="10"/>
        <v>0</v>
      </c>
      <c r="AK14" s="9">
        <f t="shared" si="11"/>
        <v>0</v>
      </c>
      <c r="AL14" s="117">
        <f t="shared" si="12"/>
        <v>0</v>
      </c>
      <c r="AM14" s="38">
        <f t="shared" si="13"/>
        <v>0</v>
      </c>
      <c r="AN14" s="117">
        <f t="shared" si="14"/>
        <v>0</v>
      </c>
      <c r="AO14" s="38">
        <f t="shared" si="15"/>
        <v>0</v>
      </c>
      <c r="AP14" s="77"/>
      <c r="AQ14" s="77"/>
      <c r="AR14" s="77"/>
      <c r="AS14" s="77"/>
      <c r="AT14" s="77"/>
      <c r="AU14" s="77"/>
      <c r="AV14" s="77"/>
      <c r="AW14" s="77"/>
      <c r="AX14" s="77"/>
      <c r="AY14" s="77"/>
    </row>
    <row r="15" spans="1:51" s="4" customFormat="1" ht="12.75" x14ac:dyDescent="0.25">
      <c r="A15" s="15"/>
      <c r="B15" s="78" t="s">
        <v>45</v>
      </c>
      <c r="C15" s="238"/>
      <c r="D15" s="178"/>
      <c r="E15" s="178"/>
      <c r="F15" s="178"/>
      <c r="G15" s="179"/>
      <c r="H15" s="178"/>
      <c r="I15" s="178"/>
      <c r="J15" s="178"/>
      <c r="K15" s="99"/>
      <c r="L15" s="139"/>
      <c r="M15" s="100"/>
      <c r="N15" s="141"/>
      <c r="O15" s="100"/>
      <c r="P15" s="100"/>
      <c r="Q15" s="100"/>
      <c r="R15" s="100"/>
      <c r="S15" s="100"/>
      <c r="T15" s="100"/>
      <c r="U15" s="33"/>
      <c r="V15" s="33"/>
      <c r="W15" s="33"/>
      <c r="X15" s="9"/>
      <c r="Y15" s="9"/>
      <c r="Z15" s="9"/>
      <c r="AA15" s="9"/>
      <c r="AB15" s="9"/>
      <c r="AC15" s="9"/>
      <c r="AD15" s="9"/>
      <c r="AE15" s="9"/>
      <c r="AF15" s="9"/>
      <c r="AG15" s="100"/>
      <c r="AH15" s="100"/>
      <c r="AI15" s="100"/>
      <c r="AJ15" s="9"/>
      <c r="AK15" s="9"/>
      <c r="AL15" s="38"/>
      <c r="AM15" s="38"/>
      <c r="AN15" s="38"/>
      <c r="AO15" s="38"/>
    </row>
    <row r="16" spans="1:51" s="4" customFormat="1" ht="12.75" x14ac:dyDescent="0.25">
      <c r="A16" s="15"/>
      <c r="B16" s="78" t="s">
        <v>60</v>
      </c>
      <c r="C16" s="238"/>
      <c r="D16" s="178">
        <v>7.1</v>
      </c>
      <c r="E16" s="178">
        <v>7</v>
      </c>
      <c r="F16" s="178">
        <v>6.8</v>
      </c>
      <c r="G16" s="179">
        <v>5.8</v>
      </c>
      <c r="H16" s="178">
        <v>5.4</v>
      </c>
      <c r="I16" s="178">
        <v>5.2</v>
      </c>
      <c r="J16" s="178">
        <v>5</v>
      </c>
      <c r="K16" s="99">
        <f t="shared" si="0"/>
        <v>-1.3999999999999995</v>
      </c>
      <c r="L16" s="139">
        <f t="shared" si="1"/>
        <v>-0.20588235294117641</v>
      </c>
      <c r="M16" s="100">
        <f t="shared" si="2"/>
        <v>-0.39999999999999947</v>
      </c>
      <c r="N16" s="141">
        <f t="shared" si="3"/>
        <v>-6.8965517241379226E-2</v>
      </c>
      <c r="O16" s="100">
        <f t="shared" ref="O16:O23" si="16">I16-H16</f>
        <v>-0.20000000000000018</v>
      </c>
      <c r="P16" s="61">
        <f t="shared" ref="P16:P23" si="17">O16/H16*100</f>
        <v>-3.7037037037037068</v>
      </c>
      <c r="Q16" s="100">
        <f t="shared" ref="Q16:Q23" si="18">J16-H16</f>
        <v>-0.40000000000000036</v>
      </c>
      <c r="R16" s="61">
        <f t="shared" ref="R16:R23" si="19">Q16/H16*100</f>
        <v>-7.4074074074074137</v>
      </c>
      <c r="S16" s="100">
        <f t="shared" ref="S16:S23" si="20">J16-I16</f>
        <v>-0.20000000000000018</v>
      </c>
      <c r="T16" s="61">
        <f t="shared" ref="T16:T23" si="21">S16/I16*100</f>
        <v>-3.8461538461538494</v>
      </c>
      <c r="U16" s="33"/>
      <c r="V16" s="33"/>
      <c r="W16" s="33"/>
      <c r="X16" s="9"/>
      <c r="Y16" s="9"/>
      <c r="Z16" s="9"/>
      <c r="AA16" s="9"/>
      <c r="AB16" s="9"/>
      <c r="AC16" s="9"/>
      <c r="AD16" s="9"/>
      <c r="AE16" s="9"/>
      <c r="AF16" s="9"/>
      <c r="AG16" s="100"/>
      <c r="AH16" s="100"/>
      <c r="AI16" s="100"/>
      <c r="AJ16" s="9"/>
      <c r="AK16" s="9"/>
      <c r="AL16" s="38"/>
      <c r="AM16" s="38"/>
      <c r="AN16" s="38"/>
      <c r="AO16" s="38"/>
    </row>
    <row r="17" spans="1:41" s="4" customFormat="1" ht="12.75" x14ac:dyDescent="0.25">
      <c r="A17" s="15"/>
      <c r="B17" s="78" t="s">
        <v>61</v>
      </c>
      <c r="C17" s="238"/>
      <c r="D17" s="178">
        <v>7.6</v>
      </c>
      <c r="E17" s="178">
        <v>7.5</v>
      </c>
      <c r="F17" s="178">
        <v>7.4</v>
      </c>
      <c r="G17" s="179">
        <v>7.1</v>
      </c>
      <c r="H17" s="178">
        <v>6.9</v>
      </c>
      <c r="I17" s="178">
        <v>6.8</v>
      </c>
      <c r="J17" s="178">
        <v>6.6</v>
      </c>
      <c r="K17" s="99">
        <f t="shared" si="0"/>
        <v>-0.5</v>
      </c>
      <c r="L17" s="139">
        <f t="shared" si="1"/>
        <v>-6.7567567567567557E-2</v>
      </c>
      <c r="M17" s="100">
        <f t="shared" si="2"/>
        <v>-0.19999999999999929</v>
      </c>
      <c r="N17" s="141">
        <f t="shared" si="3"/>
        <v>-2.8169014084506942E-2</v>
      </c>
      <c r="O17" s="100">
        <f t="shared" si="16"/>
        <v>-0.10000000000000053</v>
      </c>
      <c r="P17" s="61">
        <f t="shared" si="17"/>
        <v>-1.4492753623188481</v>
      </c>
      <c r="Q17" s="100">
        <f t="shared" si="18"/>
        <v>-0.30000000000000071</v>
      </c>
      <c r="R17" s="61">
        <f t="shared" si="19"/>
        <v>-4.3478260869565322</v>
      </c>
      <c r="S17" s="100">
        <f t="shared" si="20"/>
        <v>-0.20000000000000018</v>
      </c>
      <c r="T17" s="61">
        <f t="shared" si="21"/>
        <v>-2.9411764705882382</v>
      </c>
      <c r="U17" s="33"/>
      <c r="V17" s="33"/>
      <c r="W17" s="33"/>
      <c r="X17" s="9"/>
      <c r="Y17" s="9"/>
      <c r="Z17" s="9"/>
      <c r="AA17" s="9"/>
      <c r="AB17" s="9"/>
      <c r="AC17" s="9"/>
      <c r="AD17" s="9"/>
      <c r="AE17" s="9"/>
      <c r="AF17" s="9"/>
      <c r="AG17" s="100"/>
      <c r="AH17" s="100"/>
      <c r="AI17" s="100"/>
      <c r="AJ17" s="9"/>
      <c r="AK17" s="9"/>
      <c r="AL17" s="38"/>
      <c r="AM17" s="38"/>
      <c r="AN17" s="38"/>
      <c r="AO17" s="38"/>
    </row>
    <row r="18" spans="1:41" s="4" customFormat="1" ht="25.5" x14ac:dyDescent="0.25">
      <c r="A18" s="15">
        <v>6</v>
      </c>
      <c r="B18" s="78" t="s">
        <v>62</v>
      </c>
      <c r="C18" s="238"/>
      <c r="D18" s="178"/>
      <c r="E18" s="178">
        <v>16.8</v>
      </c>
      <c r="F18" s="178">
        <v>15.9</v>
      </c>
      <c r="G18" s="179">
        <v>18.899999999999999</v>
      </c>
      <c r="H18" s="178">
        <v>18.5</v>
      </c>
      <c r="I18" s="178">
        <v>18</v>
      </c>
      <c r="J18" s="178">
        <v>17.5</v>
      </c>
      <c r="K18" s="99">
        <f t="shared" si="0"/>
        <v>2.5999999999999996</v>
      </c>
      <c r="L18" s="139">
        <f t="shared" si="1"/>
        <v>0.16352201257861632</v>
      </c>
      <c r="M18" s="100">
        <f t="shared" si="2"/>
        <v>-0.39999999999999858</v>
      </c>
      <c r="N18" s="141">
        <f t="shared" si="3"/>
        <v>-2.116402116402109E-2</v>
      </c>
      <c r="O18" s="100">
        <f t="shared" si="16"/>
        <v>-0.5</v>
      </c>
      <c r="P18" s="61">
        <f t="shared" si="17"/>
        <v>-2.7027027027027026</v>
      </c>
      <c r="Q18" s="100">
        <f t="shared" si="18"/>
        <v>-1</v>
      </c>
      <c r="R18" s="61">
        <f t="shared" si="19"/>
        <v>-5.4054054054054053</v>
      </c>
      <c r="S18" s="100">
        <f t="shared" si="20"/>
        <v>-0.5</v>
      </c>
      <c r="T18" s="61">
        <f t="shared" si="21"/>
        <v>-2.7777777777777777</v>
      </c>
      <c r="U18" s="33"/>
      <c r="V18" s="33"/>
      <c r="W18" s="33"/>
      <c r="X18" s="9"/>
      <c r="Y18" s="9"/>
      <c r="Z18" s="9"/>
      <c r="AA18" s="9"/>
      <c r="AB18" s="9"/>
      <c r="AC18" s="9"/>
      <c r="AD18" s="9"/>
      <c r="AE18" s="9"/>
      <c r="AF18" s="9"/>
      <c r="AG18" s="100"/>
      <c r="AH18" s="100"/>
      <c r="AI18" s="100"/>
      <c r="AJ18" s="9"/>
      <c r="AK18" s="9"/>
      <c r="AL18" s="38"/>
      <c r="AM18" s="38"/>
      <c r="AN18" s="38"/>
      <c r="AO18" s="38"/>
    </row>
    <row r="19" spans="1:41" s="4" customFormat="1" ht="25.5" x14ac:dyDescent="0.25">
      <c r="A19" s="15">
        <v>7</v>
      </c>
      <c r="B19" s="78" t="s">
        <v>63</v>
      </c>
      <c r="C19" s="238"/>
      <c r="D19" s="178">
        <v>190.4</v>
      </c>
      <c r="E19" s="178">
        <v>188.2</v>
      </c>
      <c r="F19" s="178">
        <v>187.5</v>
      </c>
      <c r="G19" s="179">
        <v>139.5</v>
      </c>
      <c r="H19" s="178">
        <v>139.4</v>
      </c>
      <c r="I19" s="178">
        <v>139.30000000000001</v>
      </c>
      <c r="J19" s="178">
        <v>139</v>
      </c>
      <c r="K19" s="99">
        <f t="shared" si="0"/>
        <v>-48.099999999999994</v>
      </c>
      <c r="L19" s="139">
        <f t="shared" si="1"/>
        <v>-0.25653333333333328</v>
      </c>
      <c r="M19" s="100">
        <f t="shared" si="2"/>
        <v>-9.9999999999994316E-2</v>
      </c>
      <c r="N19" s="141">
        <f t="shared" si="3"/>
        <v>-7.1684587813615995E-4</v>
      </c>
      <c r="O19" s="100">
        <f t="shared" si="16"/>
        <v>-9.9999999999994316E-2</v>
      </c>
      <c r="P19" s="61">
        <f t="shared" si="17"/>
        <v>-7.1736011477757752E-2</v>
      </c>
      <c r="Q19" s="100">
        <f t="shared" si="18"/>
        <v>-0.40000000000000568</v>
      </c>
      <c r="R19" s="61">
        <f t="shared" si="19"/>
        <v>-0.28694404591105138</v>
      </c>
      <c r="S19" s="100">
        <f t="shared" si="20"/>
        <v>-0.30000000000001137</v>
      </c>
      <c r="T19" s="61">
        <f t="shared" si="21"/>
        <v>-0.21536252692032401</v>
      </c>
      <c r="U19" s="33"/>
      <c r="V19" s="33"/>
      <c r="W19" s="33"/>
      <c r="X19" s="9"/>
      <c r="Y19" s="9"/>
      <c r="Z19" s="9"/>
      <c r="AA19" s="9"/>
      <c r="AB19" s="9"/>
      <c r="AC19" s="9"/>
      <c r="AD19" s="9"/>
      <c r="AE19" s="9"/>
      <c r="AF19" s="9"/>
      <c r="AG19" s="100"/>
      <c r="AH19" s="100"/>
      <c r="AI19" s="100"/>
      <c r="AJ19" s="9"/>
      <c r="AK19" s="9"/>
      <c r="AL19" s="38"/>
      <c r="AM19" s="38"/>
      <c r="AN19" s="38"/>
      <c r="AO19" s="38"/>
    </row>
    <row r="20" spans="1:41" s="4" customFormat="1" ht="25.5" x14ac:dyDescent="0.25">
      <c r="A20" s="15">
        <v>8</v>
      </c>
      <c r="B20" s="78" t="s">
        <v>64</v>
      </c>
      <c r="C20" s="238"/>
      <c r="D20" s="178"/>
      <c r="E20" s="178">
        <v>19</v>
      </c>
      <c r="F20" s="178">
        <v>18.100000000000001</v>
      </c>
      <c r="G20" s="179">
        <v>21.5</v>
      </c>
      <c r="H20" s="178">
        <v>21.4</v>
      </c>
      <c r="I20" s="178">
        <v>21.3</v>
      </c>
      <c r="J20" s="178">
        <v>21</v>
      </c>
      <c r="K20" s="99">
        <f t="shared" si="0"/>
        <v>3.2999999999999972</v>
      </c>
      <c r="L20" s="139">
        <f t="shared" si="1"/>
        <v>0.18232044198895012</v>
      </c>
      <c r="M20" s="100">
        <f t="shared" si="2"/>
        <v>-0.10000000000000142</v>
      </c>
      <c r="N20" s="141">
        <f t="shared" si="3"/>
        <v>-4.6511627906977403E-3</v>
      </c>
      <c r="O20" s="100">
        <f t="shared" si="16"/>
        <v>-9.9999999999997868E-2</v>
      </c>
      <c r="P20" s="61">
        <f t="shared" si="17"/>
        <v>-0.46728971962615828</v>
      </c>
      <c r="Q20" s="100">
        <f t="shared" si="18"/>
        <v>-0.39999999999999858</v>
      </c>
      <c r="R20" s="61">
        <f t="shared" si="19"/>
        <v>-1.8691588785046664</v>
      </c>
      <c r="S20" s="100">
        <f t="shared" si="20"/>
        <v>-0.30000000000000071</v>
      </c>
      <c r="T20" s="61">
        <f t="shared" si="21"/>
        <v>-1.4084507042253553</v>
      </c>
      <c r="U20" s="33"/>
      <c r="V20" s="33"/>
      <c r="W20" s="33"/>
      <c r="X20" s="9"/>
      <c r="Y20" s="9"/>
      <c r="Z20" s="9"/>
      <c r="AA20" s="9"/>
      <c r="AB20" s="9"/>
      <c r="AC20" s="9"/>
      <c r="AD20" s="9"/>
      <c r="AE20" s="9"/>
      <c r="AF20" s="9"/>
      <c r="AG20" s="100"/>
      <c r="AH20" s="100"/>
      <c r="AI20" s="100"/>
      <c r="AJ20" s="9"/>
      <c r="AK20" s="9"/>
      <c r="AL20" s="38"/>
      <c r="AM20" s="38"/>
      <c r="AN20" s="38"/>
      <c r="AO20" s="38"/>
    </row>
    <row r="21" spans="1:41" s="4" customFormat="1" ht="25.5" x14ac:dyDescent="0.25">
      <c r="A21" s="15">
        <v>9</v>
      </c>
      <c r="B21" s="78" t="s">
        <v>65</v>
      </c>
      <c r="C21" s="238"/>
      <c r="D21" s="178">
        <v>84.5</v>
      </c>
      <c r="E21" s="178">
        <v>84.5</v>
      </c>
      <c r="F21" s="178">
        <v>84</v>
      </c>
      <c r="G21" s="179">
        <v>63.5</v>
      </c>
      <c r="H21" s="178">
        <v>63.4</v>
      </c>
      <c r="I21" s="178">
        <v>63.3</v>
      </c>
      <c r="J21" s="178">
        <v>63.2</v>
      </c>
      <c r="K21" s="99">
        <f t="shared" si="0"/>
        <v>-20.6</v>
      </c>
      <c r="L21" s="139">
        <f t="shared" si="1"/>
        <v>-0.24523809523809526</v>
      </c>
      <c r="M21" s="100">
        <f t="shared" si="2"/>
        <v>-0.10000000000000142</v>
      </c>
      <c r="N21" s="141">
        <f t="shared" si="3"/>
        <v>-1.5748031496063215E-3</v>
      </c>
      <c r="O21" s="100">
        <f t="shared" si="16"/>
        <v>-0.10000000000000142</v>
      </c>
      <c r="P21" s="61">
        <f t="shared" si="17"/>
        <v>-0.15772870662460792</v>
      </c>
      <c r="Q21" s="100">
        <f t="shared" si="18"/>
        <v>-0.19999999999999574</v>
      </c>
      <c r="R21" s="61">
        <f t="shared" si="19"/>
        <v>-0.31545741324920462</v>
      </c>
      <c r="S21" s="100">
        <f t="shared" si="20"/>
        <v>-9.9999999999994316E-2</v>
      </c>
      <c r="T21" s="61">
        <f t="shared" si="21"/>
        <v>-0.15797788309635752</v>
      </c>
      <c r="U21" s="115">
        <v>82</v>
      </c>
      <c r="V21" s="61">
        <f>H21-U21</f>
        <v>-18.600000000000001</v>
      </c>
      <c r="W21" s="61">
        <f>V21/U21*100</f>
        <v>-22.682926829268293</v>
      </c>
      <c r="X21" s="9"/>
      <c r="Y21" s="9"/>
      <c r="Z21" s="9"/>
      <c r="AA21" s="9"/>
      <c r="AB21" s="9"/>
      <c r="AC21" s="9"/>
      <c r="AD21" s="9"/>
      <c r="AE21" s="9"/>
      <c r="AF21" s="9"/>
      <c r="AG21" s="100">
        <v>82</v>
      </c>
      <c r="AH21" s="100">
        <v>80</v>
      </c>
      <c r="AI21" s="100">
        <v>77</v>
      </c>
      <c r="AJ21" s="99">
        <f t="shared" ref="AJ21" si="22">H21-AG21</f>
        <v>-18.600000000000001</v>
      </c>
      <c r="AK21" s="9">
        <f t="shared" ref="AK21" si="23">AJ21/AG21*100</f>
        <v>-22.682926829268293</v>
      </c>
      <c r="AL21" s="117">
        <f t="shared" ref="AL21" si="24">I21-AH21</f>
        <v>-16.700000000000003</v>
      </c>
      <c r="AM21" s="38">
        <f t="shared" ref="AM21" si="25">AL21/AH21*100</f>
        <v>-20.875000000000004</v>
      </c>
      <c r="AN21" s="117">
        <f t="shared" ref="AN21" si="26">J21-AI21</f>
        <v>-13.799999999999997</v>
      </c>
      <c r="AO21" s="38">
        <f t="shared" ref="AO21" si="27">AN21/AI21*100</f>
        <v>-17.922077922077921</v>
      </c>
    </row>
    <row r="22" spans="1:41" s="4" customFormat="1" ht="25.5" x14ac:dyDescent="0.25">
      <c r="A22" s="15">
        <v>10</v>
      </c>
      <c r="B22" s="78" t="s">
        <v>66</v>
      </c>
      <c r="C22" s="238"/>
      <c r="D22" s="178"/>
      <c r="E22" s="178">
        <v>21</v>
      </c>
      <c r="F22" s="178">
        <v>20</v>
      </c>
      <c r="G22" s="179">
        <v>23.2</v>
      </c>
      <c r="H22" s="178">
        <v>23.1</v>
      </c>
      <c r="I22" s="178">
        <v>23</v>
      </c>
      <c r="J22" s="178">
        <v>22.9</v>
      </c>
      <c r="K22" s="99">
        <f t="shared" si="0"/>
        <v>3.1000000000000014</v>
      </c>
      <c r="L22" s="139">
        <f t="shared" si="1"/>
        <v>0.15500000000000008</v>
      </c>
      <c r="M22" s="100">
        <f t="shared" si="2"/>
        <v>-9.9999999999997868E-2</v>
      </c>
      <c r="N22" s="141">
        <f t="shared" si="3"/>
        <v>-4.3103448275861149E-3</v>
      </c>
      <c r="O22" s="100">
        <f t="shared" si="16"/>
        <v>-0.10000000000000142</v>
      </c>
      <c r="P22" s="61">
        <f t="shared" si="17"/>
        <v>-0.43290043290043906</v>
      </c>
      <c r="Q22" s="100">
        <f t="shared" si="18"/>
        <v>-0.20000000000000284</v>
      </c>
      <c r="R22" s="61">
        <f t="shared" si="19"/>
        <v>-0.86580086580087812</v>
      </c>
      <c r="S22" s="100">
        <f t="shared" si="20"/>
        <v>-0.10000000000000142</v>
      </c>
      <c r="T22" s="61">
        <f t="shared" si="21"/>
        <v>-0.43478260869565832</v>
      </c>
      <c r="U22" s="33"/>
      <c r="V22" s="33"/>
      <c r="W22" s="33"/>
      <c r="X22" s="9"/>
      <c r="Y22" s="9"/>
      <c r="Z22" s="9"/>
      <c r="AA22" s="9"/>
      <c r="AB22" s="9"/>
      <c r="AC22" s="9"/>
      <c r="AD22" s="9"/>
      <c r="AE22" s="9"/>
      <c r="AF22" s="9"/>
      <c r="AG22" s="100"/>
      <c r="AH22" s="100"/>
      <c r="AI22" s="100"/>
      <c r="AJ22" s="9"/>
      <c r="AK22" s="9"/>
      <c r="AL22" s="38"/>
      <c r="AM22" s="38"/>
      <c r="AN22" s="38"/>
      <c r="AO22" s="38"/>
    </row>
    <row r="23" spans="1:41" s="4" customFormat="1" ht="42" customHeight="1" x14ac:dyDescent="0.25">
      <c r="A23" s="15">
        <v>11</v>
      </c>
      <c r="B23" s="78" t="s">
        <v>67</v>
      </c>
      <c r="C23" s="238"/>
      <c r="D23" s="178"/>
      <c r="E23" s="178">
        <v>56.3</v>
      </c>
      <c r="F23" s="178">
        <v>56.6</v>
      </c>
      <c r="G23" s="178">
        <v>56.7</v>
      </c>
      <c r="H23" s="178">
        <v>56.7</v>
      </c>
      <c r="I23" s="178">
        <v>56.75</v>
      </c>
      <c r="J23" s="178">
        <v>57.8</v>
      </c>
      <c r="K23" s="99">
        <f t="shared" si="0"/>
        <v>0.10000000000000142</v>
      </c>
      <c r="L23" s="139">
        <f t="shared" si="1"/>
        <v>1.7667844522968449E-3</v>
      </c>
      <c r="M23" s="100">
        <f t="shared" si="2"/>
        <v>0</v>
      </c>
      <c r="N23" s="141">
        <f t="shared" si="3"/>
        <v>0</v>
      </c>
      <c r="O23" s="100">
        <f t="shared" si="16"/>
        <v>4.9999999999997158E-2</v>
      </c>
      <c r="P23" s="61">
        <f t="shared" si="17"/>
        <v>8.8183421516749835E-2</v>
      </c>
      <c r="Q23" s="100">
        <f t="shared" si="18"/>
        <v>1.0999999999999943</v>
      </c>
      <c r="R23" s="61">
        <f t="shared" si="19"/>
        <v>1.9400352733685966</v>
      </c>
      <c r="S23" s="100">
        <f t="shared" si="20"/>
        <v>1.0499999999999972</v>
      </c>
      <c r="T23" s="61">
        <f t="shared" si="21"/>
        <v>1.8502202643171757</v>
      </c>
      <c r="U23" s="33"/>
      <c r="V23" s="33"/>
      <c r="W23" s="33"/>
      <c r="X23" s="9"/>
      <c r="Y23" s="9"/>
      <c r="Z23" s="9"/>
      <c r="AA23" s="9"/>
      <c r="AB23" s="9"/>
      <c r="AC23" s="9"/>
      <c r="AD23" s="9"/>
      <c r="AE23" s="9"/>
      <c r="AF23" s="9"/>
      <c r="AG23" s="100"/>
      <c r="AH23" s="100"/>
      <c r="AI23" s="100"/>
      <c r="AJ23" s="9"/>
      <c r="AK23" s="9"/>
      <c r="AL23" s="38"/>
      <c r="AM23" s="38"/>
      <c r="AN23" s="38"/>
      <c r="AO23" s="38"/>
    </row>
    <row r="24" spans="1:41" s="80" customFormat="1" ht="29.25" customHeight="1" x14ac:dyDescent="0.25">
      <c r="A24" s="109">
        <v>12</v>
      </c>
      <c r="B24" s="82" t="s">
        <v>136</v>
      </c>
      <c r="C24" s="238"/>
      <c r="D24" s="178"/>
      <c r="E24" s="178"/>
      <c r="F24" s="180" t="s">
        <v>151</v>
      </c>
      <c r="G24" s="180" t="s">
        <v>151</v>
      </c>
      <c r="H24" s="180" t="s">
        <v>151</v>
      </c>
      <c r="I24" s="180" t="s">
        <v>151</v>
      </c>
      <c r="J24" s="180" t="s">
        <v>151</v>
      </c>
      <c r="K24" s="61"/>
      <c r="L24" s="141"/>
      <c r="M24" s="61"/>
      <c r="N24" s="141"/>
      <c r="O24" s="61"/>
      <c r="P24" s="61"/>
      <c r="Q24" s="61"/>
      <c r="R24" s="61"/>
      <c r="S24" s="61"/>
      <c r="T24" s="61"/>
      <c r="U24" s="33"/>
      <c r="V24" s="33"/>
      <c r="W24" s="33"/>
      <c r="X24" s="61"/>
      <c r="Y24" s="61"/>
      <c r="Z24" s="61"/>
      <c r="AA24" s="61"/>
      <c r="AB24" s="61"/>
      <c r="AC24" s="61"/>
      <c r="AD24" s="61"/>
      <c r="AE24" s="61"/>
      <c r="AF24" s="61"/>
      <c r="AG24" s="100"/>
      <c r="AH24" s="100"/>
      <c r="AI24" s="100"/>
      <c r="AJ24" s="61"/>
      <c r="AK24" s="61"/>
      <c r="AL24" s="79"/>
      <c r="AM24" s="79"/>
      <c r="AN24" s="79"/>
      <c r="AO24" s="79"/>
    </row>
    <row r="25" spans="1:41" s="4" customFormat="1" ht="38.25" x14ac:dyDescent="0.25">
      <c r="A25" s="15">
        <v>13</v>
      </c>
      <c r="B25" s="78" t="s">
        <v>77</v>
      </c>
      <c r="C25" s="238"/>
      <c r="D25" s="178"/>
      <c r="E25" s="178">
        <v>46.5</v>
      </c>
      <c r="F25" s="178">
        <v>51.5</v>
      </c>
      <c r="G25" s="181">
        <v>54.36</v>
      </c>
      <c r="H25" s="178">
        <v>55.1</v>
      </c>
      <c r="I25" s="178">
        <v>55.9</v>
      </c>
      <c r="J25" s="178">
        <v>56.7</v>
      </c>
      <c r="K25" s="99">
        <f t="shared" ref="K25" si="28">H25-F25</f>
        <v>3.6000000000000014</v>
      </c>
      <c r="L25" s="139">
        <f t="shared" ref="L25" si="29">K25/F25</f>
        <v>6.9902912621359253E-2</v>
      </c>
      <c r="M25" s="100">
        <f t="shared" ref="M25" si="30">H25-G25</f>
        <v>0.74000000000000199</v>
      </c>
      <c r="N25" s="141">
        <f t="shared" ref="N25" si="31">M25/G25</f>
        <v>1.361295069904345E-2</v>
      </c>
      <c r="O25" s="100">
        <f>I25-H25</f>
        <v>0.79999999999999716</v>
      </c>
      <c r="P25" s="61">
        <f>O25/H25*100</f>
        <v>1.451905626134296</v>
      </c>
      <c r="Q25" s="100">
        <f>J25-H25</f>
        <v>1.6000000000000014</v>
      </c>
      <c r="R25" s="61">
        <f>Q25/H25*100</f>
        <v>2.9038112522686053</v>
      </c>
      <c r="S25" s="100">
        <f>J25-I25</f>
        <v>0.80000000000000426</v>
      </c>
      <c r="T25" s="61">
        <f>S25/I25*100</f>
        <v>1.431127012522369</v>
      </c>
      <c r="U25" s="101"/>
      <c r="V25" s="101"/>
      <c r="W25" s="101"/>
      <c r="X25" s="9"/>
      <c r="Y25" s="9"/>
      <c r="Z25" s="9"/>
      <c r="AA25" s="9"/>
      <c r="AB25" s="9"/>
      <c r="AC25" s="9"/>
      <c r="AD25" s="9"/>
      <c r="AE25" s="9"/>
      <c r="AF25" s="9"/>
      <c r="AG25" s="100">
        <v>55.1</v>
      </c>
      <c r="AH25" s="100">
        <v>55.9</v>
      </c>
      <c r="AI25" s="100">
        <v>56.7</v>
      </c>
      <c r="AJ25" s="99">
        <f>H25-AG25</f>
        <v>0</v>
      </c>
      <c r="AK25" s="9">
        <f>AJ25/AG25*100</f>
        <v>0</v>
      </c>
      <c r="AL25" s="117">
        <f>I25-AH25</f>
        <v>0</v>
      </c>
      <c r="AM25" s="38">
        <f>AL25/AH25*100</f>
        <v>0</v>
      </c>
      <c r="AN25" s="117">
        <f>J25-AI25</f>
        <v>0</v>
      </c>
      <c r="AO25" s="38">
        <f>AN25/AI25*100</f>
        <v>0</v>
      </c>
    </row>
    <row r="26" spans="1:41" s="4" customFormat="1" ht="38.25" x14ac:dyDescent="0.25">
      <c r="A26" s="15">
        <v>14</v>
      </c>
      <c r="B26" s="78" t="s">
        <v>83</v>
      </c>
      <c r="C26" s="238"/>
      <c r="D26" s="178">
        <v>41</v>
      </c>
      <c r="E26" s="178">
        <v>42</v>
      </c>
      <c r="F26" s="178">
        <v>41.5</v>
      </c>
      <c r="G26" s="178">
        <v>42</v>
      </c>
      <c r="H26" s="178"/>
      <c r="I26" s="178"/>
      <c r="J26" s="178"/>
      <c r="K26" s="99"/>
      <c r="L26" s="139"/>
      <c r="M26" s="100">
        <f t="shared" ref="M26" si="32">F26-G26</f>
        <v>-0.5</v>
      </c>
      <c r="N26" s="141"/>
      <c r="O26" s="100"/>
      <c r="P26" s="100"/>
      <c r="Q26" s="100"/>
      <c r="R26" s="100"/>
      <c r="S26" s="100"/>
      <c r="T26" s="100"/>
      <c r="U26" s="101"/>
      <c r="V26" s="101"/>
      <c r="W26" s="101"/>
      <c r="X26" s="9"/>
      <c r="Y26" s="9"/>
      <c r="Z26" s="9"/>
      <c r="AA26" s="9"/>
      <c r="AB26" s="9"/>
      <c r="AC26" s="9"/>
      <c r="AD26" s="9"/>
      <c r="AE26" s="9"/>
      <c r="AF26" s="9"/>
      <c r="AG26" s="100"/>
      <c r="AH26" s="100"/>
      <c r="AI26" s="100"/>
      <c r="AJ26" s="9"/>
      <c r="AK26" s="9"/>
      <c r="AL26" s="38"/>
      <c r="AM26" s="38"/>
      <c r="AN26" s="38"/>
      <c r="AO26" s="38"/>
    </row>
    <row r="27" spans="1:41" s="80" customFormat="1" ht="38.25" x14ac:dyDescent="0.25">
      <c r="A27" s="122" t="s">
        <v>163</v>
      </c>
      <c r="B27" s="123" t="s">
        <v>164</v>
      </c>
      <c r="C27" s="238"/>
      <c r="D27" s="178"/>
      <c r="E27" s="178"/>
      <c r="F27" s="179"/>
      <c r="G27" s="179"/>
      <c r="H27" s="179">
        <v>52.5</v>
      </c>
      <c r="I27" s="179">
        <v>57.2</v>
      </c>
      <c r="J27" s="179">
        <v>62</v>
      </c>
      <c r="K27" s="100"/>
      <c r="L27" s="141"/>
      <c r="M27" s="100"/>
      <c r="N27" s="141"/>
      <c r="O27" s="100"/>
      <c r="P27" s="100"/>
      <c r="Q27" s="100"/>
      <c r="R27" s="100"/>
      <c r="S27" s="100"/>
      <c r="T27" s="100"/>
      <c r="U27" s="100"/>
      <c r="V27" s="100"/>
      <c r="W27" s="100"/>
      <c r="X27" s="61"/>
      <c r="Y27" s="61"/>
      <c r="Z27" s="61"/>
      <c r="AA27" s="61"/>
      <c r="AB27" s="61"/>
      <c r="AC27" s="61"/>
      <c r="AD27" s="61"/>
      <c r="AE27" s="61"/>
      <c r="AF27" s="61"/>
      <c r="AG27" s="100"/>
      <c r="AH27" s="100"/>
      <c r="AI27" s="100"/>
      <c r="AJ27" s="61"/>
      <c r="AK27" s="61"/>
      <c r="AL27" s="79"/>
      <c r="AM27" s="79"/>
      <c r="AN27" s="79"/>
      <c r="AO27" s="79"/>
    </row>
    <row r="28" spans="1:41" s="4" customFormat="1" ht="38.25" x14ac:dyDescent="0.25">
      <c r="A28" s="15">
        <v>15</v>
      </c>
      <c r="B28" s="78" t="s">
        <v>84</v>
      </c>
      <c r="C28" s="238"/>
      <c r="D28" s="178">
        <v>19</v>
      </c>
      <c r="E28" s="178">
        <v>27.5</v>
      </c>
      <c r="F28" s="187" t="s">
        <v>171</v>
      </c>
      <c r="G28" s="178">
        <v>23</v>
      </c>
      <c r="H28" s="178">
        <v>21</v>
      </c>
      <c r="I28" s="178">
        <v>22</v>
      </c>
      <c r="J28" s="178">
        <v>22</v>
      </c>
      <c r="K28" s="99"/>
      <c r="L28" s="139"/>
      <c r="M28" s="100">
        <f t="shared" ref="M28:M33" si="33">H28-G28</f>
        <v>-2</v>
      </c>
      <c r="N28" s="141">
        <f t="shared" ref="N28:N32" si="34">M28/G28</f>
        <v>-8.6956521739130432E-2</v>
      </c>
      <c r="O28" s="100">
        <f t="shared" ref="O28:O33" si="35">I28-H28</f>
        <v>1</v>
      </c>
      <c r="P28" s="61">
        <f t="shared" ref="P28:P32" si="36">O28/H28*100</f>
        <v>4.7619047619047619</v>
      </c>
      <c r="Q28" s="100">
        <f t="shared" ref="Q28:Q33" si="37">J28-H28</f>
        <v>1</v>
      </c>
      <c r="R28" s="61">
        <f t="shared" ref="R28:R32" si="38">Q28/H28*100</f>
        <v>4.7619047619047619</v>
      </c>
      <c r="S28" s="100">
        <f t="shared" ref="S28:S33" si="39">J28-I28</f>
        <v>0</v>
      </c>
      <c r="T28" s="61">
        <f t="shared" ref="T28:T32" si="40">S28/I28*100</f>
        <v>0</v>
      </c>
      <c r="U28" s="101"/>
      <c r="V28" s="101"/>
      <c r="W28" s="101"/>
      <c r="X28" s="9"/>
      <c r="Y28" s="9"/>
      <c r="Z28" s="9"/>
      <c r="AA28" s="9"/>
      <c r="AB28" s="9"/>
      <c r="AC28" s="9"/>
      <c r="AD28" s="9"/>
      <c r="AE28" s="9"/>
      <c r="AF28" s="9"/>
      <c r="AG28" s="100"/>
      <c r="AH28" s="100"/>
      <c r="AI28" s="100"/>
      <c r="AJ28" s="9"/>
      <c r="AK28" s="9"/>
      <c r="AL28" s="38"/>
      <c r="AM28" s="38"/>
      <c r="AN28" s="38"/>
      <c r="AO28" s="38"/>
    </row>
    <row r="29" spans="1:41" s="4" customFormat="1" ht="38.25" x14ac:dyDescent="0.25">
      <c r="A29" s="15">
        <v>16</v>
      </c>
      <c r="B29" s="78" t="s">
        <v>85</v>
      </c>
      <c r="C29" s="238"/>
      <c r="D29" s="178">
        <v>24</v>
      </c>
      <c r="E29" s="178">
        <v>10.199999999999999</v>
      </c>
      <c r="F29" s="178">
        <v>20</v>
      </c>
      <c r="G29" s="178">
        <v>22</v>
      </c>
      <c r="H29" s="178">
        <v>28</v>
      </c>
      <c r="I29" s="178">
        <v>29.2</v>
      </c>
      <c r="J29" s="178">
        <v>31.5</v>
      </c>
      <c r="K29" s="99">
        <f t="shared" ref="K29:K33" si="41">H29-F29</f>
        <v>8</v>
      </c>
      <c r="L29" s="139">
        <f t="shared" ref="L29:L32" si="42">K29/F29</f>
        <v>0.4</v>
      </c>
      <c r="M29" s="100">
        <f t="shared" si="33"/>
        <v>6</v>
      </c>
      <c r="N29" s="141">
        <f t="shared" si="34"/>
        <v>0.27272727272727271</v>
      </c>
      <c r="O29" s="100">
        <f t="shared" si="35"/>
        <v>1.1999999999999993</v>
      </c>
      <c r="P29" s="61">
        <f t="shared" si="36"/>
        <v>4.2857142857142829</v>
      </c>
      <c r="Q29" s="100">
        <f t="shared" si="37"/>
        <v>3.5</v>
      </c>
      <c r="R29" s="61">
        <f t="shared" si="38"/>
        <v>12.5</v>
      </c>
      <c r="S29" s="100">
        <f t="shared" si="39"/>
        <v>2.3000000000000007</v>
      </c>
      <c r="T29" s="61">
        <f t="shared" si="40"/>
        <v>7.8767123287671259</v>
      </c>
      <c r="U29" s="101"/>
      <c r="V29" s="101"/>
      <c r="W29" s="101"/>
      <c r="X29" s="9"/>
      <c r="Y29" s="9"/>
      <c r="Z29" s="9"/>
      <c r="AA29" s="9"/>
      <c r="AB29" s="9"/>
      <c r="AC29" s="9"/>
      <c r="AD29" s="9"/>
      <c r="AE29" s="9"/>
      <c r="AF29" s="9"/>
      <c r="AG29" s="100"/>
      <c r="AH29" s="100"/>
      <c r="AI29" s="100"/>
      <c r="AJ29" s="9"/>
      <c r="AK29" s="9"/>
      <c r="AL29" s="38"/>
      <c r="AM29" s="38"/>
      <c r="AN29" s="38"/>
      <c r="AO29" s="38"/>
    </row>
    <row r="30" spans="1:41" s="4" customFormat="1" ht="63.75" x14ac:dyDescent="0.25">
      <c r="A30" s="15">
        <v>17</v>
      </c>
      <c r="B30" s="78" t="s">
        <v>137</v>
      </c>
      <c r="C30" s="238"/>
      <c r="D30" s="178"/>
      <c r="E30" s="178"/>
      <c r="F30" s="178">
        <v>7</v>
      </c>
      <c r="G30" s="178">
        <v>7</v>
      </c>
      <c r="H30" s="178">
        <v>7</v>
      </c>
      <c r="I30" s="178">
        <v>7</v>
      </c>
      <c r="J30" s="178">
        <v>7</v>
      </c>
      <c r="K30" s="99">
        <f t="shared" si="41"/>
        <v>0</v>
      </c>
      <c r="L30" s="139">
        <f t="shared" si="42"/>
        <v>0</v>
      </c>
      <c r="M30" s="100">
        <f t="shared" si="33"/>
        <v>0</v>
      </c>
      <c r="N30" s="141">
        <f t="shared" si="34"/>
        <v>0</v>
      </c>
      <c r="O30" s="100">
        <f t="shared" si="35"/>
        <v>0</v>
      </c>
      <c r="P30" s="61">
        <f t="shared" si="36"/>
        <v>0</v>
      </c>
      <c r="Q30" s="100">
        <f t="shared" si="37"/>
        <v>0</v>
      </c>
      <c r="R30" s="61">
        <f t="shared" si="38"/>
        <v>0</v>
      </c>
      <c r="S30" s="100">
        <f t="shared" si="39"/>
        <v>0</v>
      </c>
      <c r="T30" s="61">
        <f t="shared" si="40"/>
        <v>0</v>
      </c>
      <c r="U30" s="101"/>
      <c r="V30" s="101"/>
      <c r="W30" s="101"/>
      <c r="X30" s="9"/>
      <c r="Y30" s="9"/>
      <c r="Z30" s="9"/>
      <c r="AA30" s="9"/>
      <c r="AB30" s="9"/>
      <c r="AC30" s="9"/>
      <c r="AD30" s="9"/>
      <c r="AE30" s="9"/>
      <c r="AF30" s="9"/>
      <c r="AG30" s="100"/>
      <c r="AH30" s="100"/>
      <c r="AI30" s="100"/>
      <c r="AJ30" s="9"/>
      <c r="AK30" s="9"/>
      <c r="AL30" s="38"/>
      <c r="AM30" s="38"/>
      <c r="AN30" s="38"/>
      <c r="AO30" s="38"/>
    </row>
    <row r="31" spans="1:41" s="4" customFormat="1" ht="51" x14ac:dyDescent="0.25">
      <c r="A31" s="15">
        <v>18</v>
      </c>
      <c r="B31" s="78" t="s">
        <v>86</v>
      </c>
      <c r="C31" s="238"/>
      <c r="D31" s="178">
        <v>32</v>
      </c>
      <c r="E31" s="178">
        <v>35</v>
      </c>
      <c r="F31" s="178">
        <v>35</v>
      </c>
      <c r="G31" s="178">
        <v>36</v>
      </c>
      <c r="H31" s="178">
        <v>37</v>
      </c>
      <c r="I31" s="178">
        <v>38</v>
      </c>
      <c r="J31" s="178">
        <v>40</v>
      </c>
      <c r="K31" s="99">
        <f t="shared" si="41"/>
        <v>2</v>
      </c>
      <c r="L31" s="139">
        <f t="shared" si="42"/>
        <v>5.7142857142857141E-2</v>
      </c>
      <c r="M31" s="100">
        <f t="shared" si="33"/>
        <v>1</v>
      </c>
      <c r="N31" s="141">
        <f t="shared" si="34"/>
        <v>2.7777777777777776E-2</v>
      </c>
      <c r="O31" s="100">
        <f t="shared" si="35"/>
        <v>1</v>
      </c>
      <c r="P31" s="61">
        <f t="shared" si="36"/>
        <v>2.7027027027027026</v>
      </c>
      <c r="Q31" s="100">
        <f t="shared" si="37"/>
        <v>3</v>
      </c>
      <c r="R31" s="61">
        <f t="shared" si="38"/>
        <v>8.1081081081081088</v>
      </c>
      <c r="S31" s="100">
        <f t="shared" si="39"/>
        <v>2</v>
      </c>
      <c r="T31" s="61">
        <f t="shared" si="40"/>
        <v>5.2631578947368416</v>
      </c>
      <c r="U31" s="101"/>
      <c r="V31" s="101"/>
      <c r="W31" s="101"/>
      <c r="X31" s="9"/>
      <c r="Y31" s="9"/>
      <c r="Z31" s="9"/>
      <c r="AA31" s="9"/>
      <c r="AB31" s="9"/>
      <c r="AC31" s="9"/>
      <c r="AD31" s="9"/>
      <c r="AE31" s="9"/>
      <c r="AF31" s="9"/>
      <c r="AG31" s="100"/>
      <c r="AH31" s="100"/>
      <c r="AI31" s="100"/>
      <c r="AJ31" s="9"/>
      <c r="AK31" s="9"/>
      <c r="AL31" s="38"/>
      <c r="AM31" s="38"/>
      <c r="AN31" s="38"/>
      <c r="AO31" s="38"/>
    </row>
    <row r="32" spans="1:41" s="4" customFormat="1" ht="38.25" x14ac:dyDescent="0.25">
      <c r="A32" s="15">
        <v>19</v>
      </c>
      <c r="B32" s="78" t="s">
        <v>87</v>
      </c>
      <c r="C32" s="238"/>
      <c r="D32" s="178">
        <v>1.1000000000000001</v>
      </c>
      <c r="E32" s="178">
        <v>1.2</v>
      </c>
      <c r="F32" s="178">
        <v>2</v>
      </c>
      <c r="G32" s="178">
        <v>2.2000000000000002</v>
      </c>
      <c r="H32" s="178">
        <v>2.5</v>
      </c>
      <c r="I32" s="178">
        <v>2.7</v>
      </c>
      <c r="J32" s="178">
        <v>3</v>
      </c>
      <c r="K32" s="99">
        <f t="shared" si="41"/>
        <v>0.5</v>
      </c>
      <c r="L32" s="139">
        <f t="shared" si="42"/>
        <v>0.25</v>
      </c>
      <c r="M32" s="100">
        <f t="shared" si="33"/>
        <v>0.29999999999999982</v>
      </c>
      <c r="N32" s="141">
        <f t="shared" si="34"/>
        <v>0.13636363636363627</v>
      </c>
      <c r="O32" s="100">
        <f t="shared" si="35"/>
        <v>0.20000000000000018</v>
      </c>
      <c r="P32" s="61">
        <f t="shared" si="36"/>
        <v>8.0000000000000071</v>
      </c>
      <c r="Q32" s="100">
        <f t="shared" si="37"/>
        <v>0.5</v>
      </c>
      <c r="R32" s="61">
        <f t="shared" si="38"/>
        <v>20</v>
      </c>
      <c r="S32" s="100">
        <f t="shared" si="39"/>
        <v>0.29999999999999982</v>
      </c>
      <c r="T32" s="61">
        <f t="shared" si="40"/>
        <v>11.111111111111104</v>
      </c>
      <c r="U32" s="101"/>
      <c r="V32" s="101"/>
      <c r="W32" s="101"/>
      <c r="X32" s="9"/>
      <c r="Y32" s="9"/>
      <c r="Z32" s="9"/>
      <c r="AA32" s="9"/>
      <c r="AB32" s="9"/>
      <c r="AC32" s="9"/>
      <c r="AD32" s="9"/>
      <c r="AE32" s="9"/>
      <c r="AF32" s="9"/>
      <c r="AG32" s="100"/>
      <c r="AH32" s="100"/>
      <c r="AI32" s="100"/>
      <c r="AJ32" s="9"/>
      <c r="AK32" s="9"/>
      <c r="AL32" s="38"/>
      <c r="AM32" s="38"/>
      <c r="AN32" s="38"/>
      <c r="AO32" s="38"/>
    </row>
    <row r="33" spans="1:41" s="80" customFormat="1" ht="38.25" x14ac:dyDescent="0.25">
      <c r="A33" s="109">
        <v>20</v>
      </c>
      <c r="B33" s="82" t="s">
        <v>88</v>
      </c>
      <c r="C33" s="238"/>
      <c r="D33" s="178">
        <v>0</v>
      </c>
      <c r="E33" s="178">
        <v>0</v>
      </c>
      <c r="F33" s="179">
        <v>0</v>
      </c>
      <c r="G33" s="179">
        <v>0</v>
      </c>
      <c r="H33" s="179">
        <v>0</v>
      </c>
      <c r="I33" s="179">
        <v>0</v>
      </c>
      <c r="J33" s="179">
        <v>0</v>
      </c>
      <c r="K33" s="100">
        <f t="shared" si="41"/>
        <v>0</v>
      </c>
      <c r="L33" s="141"/>
      <c r="M33" s="100">
        <f t="shared" si="33"/>
        <v>0</v>
      </c>
      <c r="N33" s="141"/>
      <c r="O33" s="100">
        <f t="shared" si="35"/>
        <v>0</v>
      </c>
      <c r="P33" s="61"/>
      <c r="Q33" s="100">
        <f t="shared" si="37"/>
        <v>0</v>
      </c>
      <c r="R33" s="61"/>
      <c r="S33" s="100">
        <f t="shared" si="39"/>
        <v>0</v>
      </c>
      <c r="T33" s="61"/>
      <c r="U33" s="100"/>
      <c r="V33" s="100"/>
      <c r="W33" s="100"/>
      <c r="X33" s="61"/>
      <c r="Y33" s="61"/>
      <c r="Z33" s="61"/>
      <c r="AA33" s="61"/>
      <c r="AB33" s="61"/>
      <c r="AC33" s="61"/>
      <c r="AD33" s="61"/>
      <c r="AE33" s="61"/>
      <c r="AF33" s="61"/>
      <c r="AG33" s="100"/>
      <c r="AH33" s="100"/>
      <c r="AI33" s="100"/>
      <c r="AJ33" s="61"/>
      <c r="AK33" s="61"/>
      <c r="AL33" s="79"/>
      <c r="AM33" s="79"/>
      <c r="AN33" s="79"/>
      <c r="AO33" s="79"/>
    </row>
    <row r="34" spans="1:41" s="4" customFormat="1" ht="12.75" x14ac:dyDescent="0.25">
      <c r="A34" s="108" t="s">
        <v>139</v>
      </c>
      <c r="B34" s="78"/>
      <c r="C34" s="238"/>
      <c r="D34" s="178"/>
      <c r="E34" s="178"/>
      <c r="F34" s="178"/>
      <c r="G34" s="178"/>
      <c r="H34" s="178"/>
      <c r="I34" s="178"/>
      <c r="J34" s="178"/>
      <c r="K34" s="99"/>
      <c r="L34" s="139"/>
      <c r="M34" s="100"/>
      <c r="N34" s="141"/>
      <c r="O34" s="100"/>
      <c r="P34" s="100"/>
      <c r="Q34" s="100"/>
      <c r="R34" s="100"/>
      <c r="S34" s="100"/>
      <c r="T34" s="100"/>
      <c r="U34" s="101"/>
      <c r="V34" s="101"/>
      <c r="W34" s="101"/>
      <c r="X34" s="9"/>
      <c r="Y34" s="9"/>
      <c r="Z34" s="9"/>
      <c r="AA34" s="9"/>
      <c r="AB34" s="9"/>
      <c r="AC34" s="9"/>
      <c r="AD34" s="9"/>
      <c r="AE34" s="9"/>
      <c r="AF34" s="9"/>
      <c r="AG34" s="100"/>
      <c r="AH34" s="100"/>
      <c r="AI34" s="100"/>
      <c r="AJ34" s="9"/>
      <c r="AK34" s="9"/>
      <c r="AL34" s="38"/>
      <c r="AM34" s="38"/>
      <c r="AN34" s="38"/>
      <c r="AO34" s="38"/>
    </row>
    <row r="35" spans="1:41" s="4" customFormat="1" ht="12.75" x14ac:dyDescent="0.25">
      <c r="A35" s="15">
        <v>1</v>
      </c>
      <c r="B35" s="78" t="s">
        <v>68</v>
      </c>
      <c r="C35" s="238"/>
      <c r="D35" s="178">
        <v>36.299999999999997</v>
      </c>
      <c r="E35" s="178">
        <v>41.3</v>
      </c>
      <c r="F35" s="178">
        <v>39.799999999999997</v>
      </c>
      <c r="G35" s="178">
        <v>39.799999999999997</v>
      </c>
      <c r="H35" s="178">
        <v>39.799999999999997</v>
      </c>
      <c r="I35" s="178">
        <v>39.799999999999997</v>
      </c>
      <c r="J35" s="178">
        <v>39.799999999999997</v>
      </c>
      <c r="K35" s="99">
        <f t="shared" ref="K35" si="43">H35-F35</f>
        <v>0</v>
      </c>
      <c r="L35" s="139">
        <f t="shared" ref="L35" si="44">K35/F35</f>
        <v>0</v>
      </c>
      <c r="M35" s="100">
        <f t="shared" ref="M35" si="45">H35-G35</f>
        <v>0</v>
      </c>
      <c r="N35" s="141">
        <f t="shared" ref="N35" si="46">M35/G35</f>
        <v>0</v>
      </c>
      <c r="O35" s="100">
        <f t="shared" ref="O35" si="47">I35-H35</f>
        <v>0</v>
      </c>
      <c r="P35" s="61">
        <f t="shared" ref="P35" si="48">O35/H35*100</f>
        <v>0</v>
      </c>
      <c r="Q35" s="100">
        <f t="shared" ref="Q35" si="49">J35-H35</f>
        <v>0</v>
      </c>
      <c r="R35" s="61">
        <f t="shared" ref="R35" si="50">Q35/H35*100</f>
        <v>0</v>
      </c>
      <c r="S35" s="100">
        <f t="shared" ref="S35" si="51">J35-I35</f>
        <v>0</v>
      </c>
      <c r="T35" s="61">
        <f t="shared" ref="T35" si="52">S35/I35*100</f>
        <v>0</v>
      </c>
      <c r="U35" s="102">
        <v>37.4</v>
      </c>
      <c r="V35" s="61">
        <f>H35-U35</f>
        <v>2.3999999999999986</v>
      </c>
      <c r="W35" s="61">
        <f>V35/U35*100</f>
        <v>6.417112299465237</v>
      </c>
      <c r="X35" s="9"/>
      <c r="Y35" s="9"/>
      <c r="Z35" s="9"/>
      <c r="AA35" s="9"/>
      <c r="AB35" s="9"/>
      <c r="AC35" s="9"/>
      <c r="AD35" s="9"/>
      <c r="AE35" s="9"/>
      <c r="AF35" s="9"/>
      <c r="AG35" s="100">
        <v>39.799999999999997</v>
      </c>
      <c r="AH35" s="100">
        <v>39.9</v>
      </c>
      <c r="AI35" s="100">
        <v>39.9</v>
      </c>
      <c r="AJ35" s="99">
        <f>H35-AG35</f>
        <v>0</v>
      </c>
      <c r="AK35" s="9">
        <f>AJ35/AG35*100</f>
        <v>0</v>
      </c>
      <c r="AL35" s="117">
        <f>I35-AH35</f>
        <v>-0.10000000000000142</v>
      </c>
      <c r="AM35" s="38">
        <f>AL35/AH35*100</f>
        <v>-0.25062656641604369</v>
      </c>
      <c r="AN35" s="117">
        <f>J35-AI35</f>
        <v>-0.10000000000000142</v>
      </c>
      <c r="AO35" s="84">
        <f>AN35/AI35*100</f>
        <v>-0.25062656641604369</v>
      </c>
    </row>
    <row r="36" spans="1:41" s="4" customFormat="1" ht="12.75" x14ac:dyDescent="0.25">
      <c r="A36" s="15"/>
      <c r="B36" s="78" t="s">
        <v>45</v>
      </c>
      <c r="C36" s="238"/>
      <c r="D36" s="178"/>
      <c r="E36" s="178"/>
      <c r="F36" s="178"/>
      <c r="G36" s="178"/>
      <c r="H36" s="178"/>
      <c r="I36" s="178"/>
      <c r="J36" s="178"/>
      <c r="K36" s="99"/>
      <c r="L36" s="139"/>
      <c r="M36" s="100"/>
      <c r="N36" s="141"/>
      <c r="O36" s="100"/>
      <c r="P36" s="100"/>
      <c r="Q36" s="100"/>
      <c r="R36" s="100"/>
      <c r="S36" s="100"/>
      <c r="T36" s="100"/>
      <c r="U36" s="101"/>
      <c r="V36" s="101"/>
      <c r="W36" s="101"/>
      <c r="X36" s="9"/>
      <c r="Y36" s="9"/>
      <c r="Z36" s="9"/>
      <c r="AA36" s="9"/>
      <c r="AB36" s="9"/>
      <c r="AC36" s="9"/>
      <c r="AD36" s="9"/>
      <c r="AE36" s="9"/>
      <c r="AF36" s="9"/>
      <c r="AG36" s="100"/>
      <c r="AH36" s="100"/>
      <c r="AI36" s="100"/>
      <c r="AJ36" s="9"/>
      <c r="AK36" s="9"/>
      <c r="AL36" s="38"/>
      <c r="AM36" s="38"/>
      <c r="AN36" s="38"/>
      <c r="AO36" s="38"/>
    </row>
    <row r="37" spans="1:41" s="4" customFormat="1" ht="12.75" x14ac:dyDescent="0.25">
      <c r="A37" s="15"/>
      <c r="B37" s="78" t="s">
        <v>46</v>
      </c>
      <c r="C37" s="238"/>
      <c r="D37" s="178"/>
      <c r="E37" s="178">
        <v>50.2</v>
      </c>
      <c r="F37" s="178">
        <v>47.2</v>
      </c>
      <c r="G37" s="178">
        <v>47.2</v>
      </c>
      <c r="H37" s="178">
        <v>46.5</v>
      </c>
      <c r="I37" s="178">
        <v>46.5</v>
      </c>
      <c r="J37" s="178">
        <v>46.5</v>
      </c>
      <c r="K37" s="99">
        <f t="shared" ref="K37:K41" si="53">H37-F37</f>
        <v>-0.70000000000000284</v>
      </c>
      <c r="L37" s="139">
        <f t="shared" ref="L37:L41" si="54">K37/F37</f>
        <v>-1.4830508474576331E-2</v>
      </c>
      <c r="M37" s="100">
        <f t="shared" ref="M37:M41" si="55">H37-G37</f>
        <v>-0.70000000000000284</v>
      </c>
      <c r="N37" s="141">
        <f t="shared" ref="N37:N41" si="56">M37/G37</f>
        <v>-1.4830508474576331E-2</v>
      </c>
      <c r="O37" s="100">
        <f t="shared" ref="O37:O41" si="57">I37-H37</f>
        <v>0</v>
      </c>
      <c r="P37" s="61">
        <f t="shared" ref="P37:P41" si="58">O37/H37*100</f>
        <v>0</v>
      </c>
      <c r="Q37" s="100">
        <f t="shared" ref="Q37:Q41" si="59">J37-H37</f>
        <v>0</v>
      </c>
      <c r="R37" s="61">
        <f t="shared" ref="R37:R41" si="60">Q37/H37*100</f>
        <v>0</v>
      </c>
      <c r="S37" s="100">
        <f t="shared" ref="S37:S41" si="61">J37-I37</f>
        <v>0</v>
      </c>
      <c r="T37" s="61">
        <f t="shared" ref="T37:T41" si="62">S37/I37*100</f>
        <v>0</v>
      </c>
      <c r="U37" s="101"/>
      <c r="V37" s="101"/>
      <c r="W37" s="101"/>
      <c r="X37" s="9"/>
      <c r="Y37" s="9"/>
      <c r="Z37" s="9"/>
      <c r="AA37" s="9"/>
      <c r="AB37" s="9"/>
      <c r="AC37" s="9"/>
      <c r="AD37" s="9"/>
      <c r="AE37" s="9"/>
      <c r="AF37" s="9"/>
      <c r="AG37" s="100"/>
      <c r="AH37" s="100"/>
      <c r="AI37" s="100"/>
      <c r="AJ37" s="9"/>
      <c r="AK37" s="9"/>
      <c r="AL37" s="38"/>
      <c r="AM37" s="38"/>
      <c r="AN37" s="38"/>
      <c r="AO37" s="38"/>
    </row>
    <row r="38" spans="1:41" s="4" customFormat="1" ht="12.75" x14ac:dyDescent="0.25">
      <c r="A38" s="15"/>
      <c r="B38" s="78" t="s">
        <v>69</v>
      </c>
      <c r="C38" s="238"/>
      <c r="D38" s="178"/>
      <c r="E38" s="178">
        <v>14.8</v>
      </c>
      <c r="F38" s="178">
        <v>14.9</v>
      </c>
      <c r="G38" s="178">
        <v>14.9</v>
      </c>
      <c r="H38" s="178">
        <v>15.5</v>
      </c>
      <c r="I38" s="178">
        <v>15.5</v>
      </c>
      <c r="J38" s="178">
        <v>15.5</v>
      </c>
      <c r="K38" s="99">
        <f t="shared" si="53"/>
        <v>0.59999999999999964</v>
      </c>
      <c r="L38" s="139">
        <f t="shared" si="54"/>
        <v>4.0268456375838903E-2</v>
      </c>
      <c r="M38" s="100">
        <f t="shared" si="55"/>
        <v>0.59999999999999964</v>
      </c>
      <c r="N38" s="141">
        <f t="shared" si="56"/>
        <v>4.0268456375838903E-2</v>
      </c>
      <c r="O38" s="100">
        <f t="shared" si="57"/>
        <v>0</v>
      </c>
      <c r="P38" s="61">
        <f t="shared" si="58"/>
        <v>0</v>
      </c>
      <c r="Q38" s="100">
        <f t="shared" si="59"/>
        <v>0</v>
      </c>
      <c r="R38" s="61">
        <f t="shared" si="60"/>
        <v>0</v>
      </c>
      <c r="S38" s="100">
        <f t="shared" si="61"/>
        <v>0</v>
      </c>
      <c r="T38" s="61">
        <f t="shared" si="62"/>
        <v>0</v>
      </c>
      <c r="U38" s="101"/>
      <c r="V38" s="101"/>
      <c r="W38" s="101"/>
      <c r="X38" s="9"/>
      <c r="Y38" s="9"/>
      <c r="Z38" s="9"/>
      <c r="AA38" s="9"/>
      <c r="AB38" s="9"/>
      <c r="AC38" s="9"/>
      <c r="AD38" s="9"/>
      <c r="AE38" s="9"/>
      <c r="AF38" s="9"/>
      <c r="AG38" s="100">
        <v>14.9</v>
      </c>
      <c r="AH38" s="100">
        <v>15</v>
      </c>
      <c r="AI38" s="100">
        <v>15</v>
      </c>
      <c r="AJ38" s="99">
        <f>H38-AG38</f>
        <v>0.59999999999999964</v>
      </c>
      <c r="AK38" s="9">
        <f>AJ38/AG38*100</f>
        <v>4.0268456375838904</v>
      </c>
      <c r="AL38" s="117">
        <f>I38-AH38</f>
        <v>0.5</v>
      </c>
      <c r="AM38" s="38">
        <f>AL38/AH38*100</f>
        <v>3.3333333333333335</v>
      </c>
      <c r="AN38" s="117">
        <f>J38-AI38</f>
        <v>0.5</v>
      </c>
      <c r="AO38" s="38">
        <f>AN38/AI38*100</f>
        <v>3.3333333333333335</v>
      </c>
    </row>
    <row r="39" spans="1:41" s="4" customFormat="1" ht="25.5" x14ac:dyDescent="0.25">
      <c r="A39" s="15"/>
      <c r="B39" s="78" t="s">
        <v>140</v>
      </c>
      <c r="C39" s="238"/>
      <c r="D39" s="178">
        <v>17.8</v>
      </c>
      <c r="E39" s="178">
        <v>18</v>
      </c>
      <c r="F39" s="178">
        <v>18.2</v>
      </c>
      <c r="G39" s="178">
        <v>19.3</v>
      </c>
      <c r="H39" s="178">
        <v>21</v>
      </c>
      <c r="I39" s="178">
        <v>21</v>
      </c>
      <c r="J39" s="178">
        <v>21</v>
      </c>
      <c r="K39" s="99">
        <f t="shared" si="53"/>
        <v>2.8000000000000007</v>
      </c>
      <c r="L39" s="139">
        <f t="shared" si="54"/>
        <v>0.15384615384615388</v>
      </c>
      <c r="M39" s="100">
        <f t="shared" si="55"/>
        <v>1.6999999999999993</v>
      </c>
      <c r="N39" s="141">
        <f t="shared" si="56"/>
        <v>8.8082901554404111E-2</v>
      </c>
      <c r="O39" s="100">
        <f t="shared" si="57"/>
        <v>0</v>
      </c>
      <c r="P39" s="61">
        <f t="shared" si="58"/>
        <v>0</v>
      </c>
      <c r="Q39" s="100">
        <f t="shared" si="59"/>
        <v>0</v>
      </c>
      <c r="R39" s="61">
        <f t="shared" si="60"/>
        <v>0</v>
      </c>
      <c r="S39" s="100">
        <f t="shared" si="61"/>
        <v>0</v>
      </c>
      <c r="T39" s="61">
        <f t="shared" si="62"/>
        <v>0</v>
      </c>
      <c r="U39" s="102">
        <v>21.7</v>
      </c>
      <c r="V39" s="61">
        <f t="shared" ref="V39:V41" si="63">H39-U39</f>
        <v>-0.69999999999999929</v>
      </c>
      <c r="W39" s="61">
        <f t="shared" ref="W39:W41" si="64">V39/U39*100</f>
        <v>-3.2258064516129004</v>
      </c>
      <c r="X39" s="9"/>
      <c r="Y39" s="9"/>
      <c r="Z39" s="9"/>
      <c r="AA39" s="9"/>
      <c r="AB39" s="9"/>
      <c r="AC39" s="9"/>
      <c r="AD39" s="9"/>
      <c r="AE39" s="9"/>
      <c r="AF39" s="9"/>
      <c r="AG39" s="100"/>
      <c r="AH39" s="100"/>
      <c r="AI39" s="100"/>
      <c r="AJ39" s="9"/>
      <c r="AK39" s="9"/>
      <c r="AL39" s="38"/>
      <c r="AM39" s="38"/>
      <c r="AN39" s="38"/>
      <c r="AO39" s="38"/>
    </row>
    <row r="40" spans="1:41" s="4" customFormat="1" ht="25.5" x14ac:dyDescent="0.25">
      <c r="A40" s="15"/>
      <c r="B40" s="78" t="s">
        <v>141</v>
      </c>
      <c r="C40" s="238"/>
      <c r="D40" s="178">
        <v>14.7</v>
      </c>
      <c r="E40" s="178">
        <v>14.5</v>
      </c>
      <c r="F40" s="178">
        <v>14.3</v>
      </c>
      <c r="G40" s="178">
        <v>14.3</v>
      </c>
      <c r="H40" s="178">
        <v>16.3</v>
      </c>
      <c r="I40" s="178">
        <v>16.3</v>
      </c>
      <c r="J40" s="178">
        <v>16.3</v>
      </c>
      <c r="K40" s="99">
        <f t="shared" si="53"/>
        <v>2</v>
      </c>
      <c r="L40" s="139">
        <f t="shared" si="54"/>
        <v>0.13986013986013984</v>
      </c>
      <c r="M40" s="100">
        <f t="shared" si="55"/>
        <v>2</v>
      </c>
      <c r="N40" s="141">
        <f t="shared" si="56"/>
        <v>0.13986013986013984</v>
      </c>
      <c r="O40" s="100">
        <f t="shared" si="57"/>
        <v>0</v>
      </c>
      <c r="P40" s="61">
        <f t="shared" si="58"/>
        <v>0</v>
      </c>
      <c r="Q40" s="100">
        <f t="shared" si="59"/>
        <v>0</v>
      </c>
      <c r="R40" s="61">
        <f t="shared" si="60"/>
        <v>0</v>
      </c>
      <c r="S40" s="100">
        <f t="shared" si="61"/>
        <v>0</v>
      </c>
      <c r="T40" s="61">
        <f t="shared" si="62"/>
        <v>0</v>
      </c>
      <c r="U40" s="102">
        <v>15.1</v>
      </c>
      <c r="V40" s="61">
        <f t="shared" si="63"/>
        <v>1.2000000000000011</v>
      </c>
      <c r="W40" s="61">
        <f t="shared" si="64"/>
        <v>7.9470198675496757</v>
      </c>
      <c r="X40" s="9"/>
      <c r="Y40" s="9"/>
      <c r="Z40" s="9"/>
      <c r="AA40" s="9"/>
      <c r="AB40" s="9"/>
      <c r="AC40" s="9"/>
      <c r="AD40" s="9"/>
      <c r="AE40" s="9"/>
      <c r="AF40" s="9"/>
      <c r="AG40" s="100"/>
      <c r="AH40" s="100"/>
      <c r="AI40" s="100"/>
      <c r="AJ40" s="9"/>
      <c r="AK40" s="9"/>
      <c r="AL40" s="38"/>
      <c r="AM40" s="38"/>
      <c r="AN40" s="38"/>
      <c r="AO40" s="38"/>
    </row>
    <row r="41" spans="1:41" s="4" customFormat="1" ht="25.5" x14ac:dyDescent="0.25">
      <c r="A41" s="15">
        <v>2</v>
      </c>
      <c r="B41" s="78" t="s">
        <v>70</v>
      </c>
      <c r="C41" s="238"/>
      <c r="D41" s="178">
        <v>112.4</v>
      </c>
      <c r="E41" s="178">
        <v>112.2</v>
      </c>
      <c r="F41" s="178">
        <v>107</v>
      </c>
      <c r="G41" s="178">
        <v>107</v>
      </c>
      <c r="H41" s="178">
        <v>104</v>
      </c>
      <c r="I41" s="178">
        <v>104</v>
      </c>
      <c r="J41" s="178">
        <v>104</v>
      </c>
      <c r="K41" s="99">
        <f t="shared" si="53"/>
        <v>-3</v>
      </c>
      <c r="L41" s="139">
        <f t="shared" si="54"/>
        <v>-2.8037383177570093E-2</v>
      </c>
      <c r="M41" s="100">
        <f t="shared" si="55"/>
        <v>-3</v>
      </c>
      <c r="N41" s="141">
        <f t="shared" si="56"/>
        <v>-2.8037383177570093E-2</v>
      </c>
      <c r="O41" s="100">
        <f t="shared" si="57"/>
        <v>0</v>
      </c>
      <c r="P41" s="61">
        <f t="shared" si="58"/>
        <v>0</v>
      </c>
      <c r="Q41" s="100">
        <f t="shared" si="59"/>
        <v>0</v>
      </c>
      <c r="R41" s="61">
        <f t="shared" si="60"/>
        <v>0</v>
      </c>
      <c r="S41" s="100">
        <f t="shared" si="61"/>
        <v>0</v>
      </c>
      <c r="T41" s="61">
        <f t="shared" si="62"/>
        <v>0</v>
      </c>
      <c r="U41" s="102">
        <v>111.4</v>
      </c>
      <c r="V41" s="61">
        <f t="shared" si="63"/>
        <v>-7.4000000000000057</v>
      </c>
      <c r="W41" s="61">
        <f t="shared" si="64"/>
        <v>-6.6427289048474014</v>
      </c>
      <c r="X41" s="9"/>
      <c r="Y41" s="9"/>
      <c r="Z41" s="9"/>
      <c r="AA41" s="9"/>
      <c r="AB41" s="9"/>
      <c r="AC41" s="9"/>
      <c r="AD41" s="9"/>
      <c r="AE41" s="9"/>
      <c r="AF41" s="9"/>
      <c r="AG41" s="100"/>
      <c r="AH41" s="100"/>
      <c r="AI41" s="100"/>
      <c r="AJ41" s="9"/>
      <c r="AK41" s="9"/>
      <c r="AL41" s="38"/>
      <c r="AM41" s="38"/>
      <c r="AN41" s="38"/>
      <c r="AO41" s="38"/>
    </row>
    <row r="42" spans="1:41" s="4" customFormat="1" ht="12.75" x14ac:dyDescent="0.25">
      <c r="A42" s="15"/>
      <c r="B42" s="78" t="s">
        <v>45</v>
      </c>
      <c r="C42" s="238"/>
      <c r="D42" s="178"/>
      <c r="E42" s="178"/>
      <c r="F42" s="178"/>
      <c r="G42" s="178"/>
      <c r="H42" s="178"/>
      <c r="I42" s="178"/>
      <c r="J42" s="178"/>
      <c r="K42" s="99"/>
      <c r="L42" s="139"/>
      <c r="M42" s="100"/>
      <c r="N42" s="141"/>
      <c r="O42" s="100"/>
      <c r="P42" s="100"/>
      <c r="Q42" s="100"/>
      <c r="R42" s="100"/>
      <c r="S42" s="100"/>
      <c r="T42" s="100"/>
      <c r="U42" s="101"/>
      <c r="V42" s="101"/>
      <c r="W42" s="101"/>
      <c r="X42" s="9"/>
      <c r="Y42" s="9"/>
      <c r="Z42" s="9"/>
      <c r="AA42" s="9"/>
      <c r="AB42" s="9"/>
      <c r="AC42" s="9"/>
      <c r="AD42" s="9"/>
      <c r="AE42" s="9"/>
      <c r="AF42" s="9"/>
      <c r="AG42" s="100"/>
      <c r="AH42" s="100"/>
      <c r="AI42" s="100"/>
      <c r="AJ42" s="9"/>
      <c r="AK42" s="9"/>
      <c r="AL42" s="38"/>
      <c r="AM42" s="38"/>
      <c r="AN42" s="38"/>
      <c r="AO42" s="38"/>
    </row>
    <row r="43" spans="1:41" s="4" customFormat="1" ht="12.75" x14ac:dyDescent="0.25">
      <c r="A43" s="15"/>
      <c r="B43" s="78" t="s">
        <v>46</v>
      </c>
      <c r="C43" s="238"/>
      <c r="D43" s="178"/>
      <c r="E43" s="178">
        <v>117.5</v>
      </c>
      <c r="F43" s="178">
        <v>117.6</v>
      </c>
      <c r="G43" s="178">
        <v>117.1</v>
      </c>
      <c r="H43" s="178">
        <v>114.1</v>
      </c>
      <c r="I43" s="178">
        <v>114.1</v>
      </c>
      <c r="J43" s="178">
        <v>114.1</v>
      </c>
      <c r="K43" s="99">
        <f t="shared" ref="K43:K49" si="65">H43-F43</f>
        <v>-3.5</v>
      </c>
      <c r="L43" s="139">
        <f t="shared" ref="L43:L49" si="66">K43/F43</f>
        <v>-2.9761904761904764E-2</v>
      </c>
      <c r="M43" s="100">
        <f t="shared" ref="M43:M49" si="67">H43-G43</f>
        <v>-3</v>
      </c>
      <c r="N43" s="141">
        <f t="shared" ref="N43:N49" si="68">M43/G43</f>
        <v>-2.5619128949615714E-2</v>
      </c>
      <c r="O43" s="100">
        <f t="shared" ref="O43:O49" si="69">I43-H43</f>
        <v>0</v>
      </c>
      <c r="P43" s="61">
        <f t="shared" ref="P43:P49" si="70">O43/H43*100</f>
        <v>0</v>
      </c>
      <c r="Q43" s="100">
        <f t="shared" ref="Q43:Q49" si="71">J43-H43</f>
        <v>0</v>
      </c>
      <c r="R43" s="61">
        <f t="shared" ref="R43:R49" si="72">Q43/H43*100</f>
        <v>0</v>
      </c>
      <c r="S43" s="100">
        <f t="shared" ref="S43:S49" si="73">J43-I43</f>
        <v>0</v>
      </c>
      <c r="T43" s="61">
        <f t="shared" ref="T43:T49" si="74">S43/I43*100</f>
        <v>0</v>
      </c>
      <c r="U43" s="101"/>
      <c r="V43" s="101"/>
      <c r="W43" s="101"/>
      <c r="X43" s="9"/>
      <c r="Y43" s="9"/>
      <c r="Z43" s="9"/>
      <c r="AA43" s="9"/>
      <c r="AB43" s="9"/>
      <c r="AC43" s="9"/>
      <c r="AD43" s="9"/>
      <c r="AE43" s="9"/>
      <c r="AF43" s="9"/>
      <c r="AG43" s="100"/>
      <c r="AH43" s="100"/>
      <c r="AI43" s="100"/>
      <c r="AJ43" s="9"/>
      <c r="AK43" s="9"/>
      <c r="AL43" s="38"/>
      <c r="AM43" s="38"/>
      <c r="AN43" s="38"/>
      <c r="AO43" s="38"/>
    </row>
    <row r="44" spans="1:41" s="4" customFormat="1" ht="12.75" x14ac:dyDescent="0.25">
      <c r="A44" s="15"/>
      <c r="B44" s="78" t="s">
        <v>69</v>
      </c>
      <c r="C44" s="238"/>
      <c r="D44" s="178"/>
      <c r="E44" s="178">
        <v>77.8</v>
      </c>
      <c r="F44" s="178">
        <v>74.3</v>
      </c>
      <c r="G44" s="178">
        <v>74.3</v>
      </c>
      <c r="H44" s="178">
        <v>72</v>
      </c>
      <c r="I44" s="178">
        <v>72</v>
      </c>
      <c r="J44" s="178">
        <v>72</v>
      </c>
      <c r="K44" s="99">
        <f t="shared" si="65"/>
        <v>-2.2999999999999972</v>
      </c>
      <c r="L44" s="139">
        <f t="shared" si="66"/>
        <v>-3.0955585464333746E-2</v>
      </c>
      <c r="M44" s="100">
        <f t="shared" si="67"/>
        <v>-2.2999999999999972</v>
      </c>
      <c r="N44" s="141">
        <f t="shared" si="68"/>
        <v>-3.0955585464333746E-2</v>
      </c>
      <c r="O44" s="100">
        <f t="shared" si="69"/>
        <v>0</v>
      </c>
      <c r="P44" s="61">
        <f t="shared" si="70"/>
        <v>0</v>
      </c>
      <c r="Q44" s="100">
        <f t="shared" si="71"/>
        <v>0</v>
      </c>
      <c r="R44" s="61">
        <f t="shared" si="72"/>
        <v>0</v>
      </c>
      <c r="S44" s="100">
        <f t="shared" si="73"/>
        <v>0</v>
      </c>
      <c r="T44" s="61">
        <f t="shared" si="74"/>
        <v>0</v>
      </c>
      <c r="U44" s="101"/>
      <c r="V44" s="101"/>
      <c r="W44" s="101"/>
      <c r="X44" s="9"/>
      <c r="Y44" s="9"/>
      <c r="Z44" s="9"/>
      <c r="AA44" s="9"/>
      <c r="AB44" s="9"/>
      <c r="AC44" s="9"/>
      <c r="AD44" s="9"/>
      <c r="AE44" s="9"/>
      <c r="AF44" s="9"/>
      <c r="AG44" s="100">
        <v>74.3</v>
      </c>
      <c r="AH44" s="100">
        <v>74.3</v>
      </c>
      <c r="AI44" s="100">
        <v>74.3</v>
      </c>
      <c r="AJ44" s="99">
        <f>H44-AG44</f>
        <v>-2.2999999999999972</v>
      </c>
      <c r="AK44" s="9">
        <f>AJ44/AG44*100</f>
        <v>-3.0955585464333746</v>
      </c>
      <c r="AL44" s="117">
        <f>I44-AH44</f>
        <v>-2.2999999999999972</v>
      </c>
      <c r="AM44" s="38">
        <f>AL44/AH44*100</f>
        <v>-3.0955585464333746</v>
      </c>
      <c r="AN44" s="117">
        <f>J44-AI44</f>
        <v>-2.2999999999999972</v>
      </c>
      <c r="AO44" s="38">
        <f>AN44/AI44*100</f>
        <v>-3.0955585464333746</v>
      </c>
    </row>
    <row r="45" spans="1:41" s="4" customFormat="1" ht="38.25" x14ac:dyDescent="0.25">
      <c r="A45" s="15"/>
      <c r="B45" s="78" t="s">
        <v>143</v>
      </c>
      <c r="C45" s="238"/>
      <c r="D45" s="178">
        <v>45.8</v>
      </c>
      <c r="E45" s="178">
        <v>46</v>
      </c>
      <c r="F45" s="178">
        <v>46.2</v>
      </c>
      <c r="G45" s="178">
        <v>46.2</v>
      </c>
      <c r="H45" s="178">
        <v>47</v>
      </c>
      <c r="I45" s="178">
        <v>47</v>
      </c>
      <c r="J45" s="178">
        <v>47</v>
      </c>
      <c r="K45" s="99">
        <f t="shared" si="65"/>
        <v>0.79999999999999716</v>
      </c>
      <c r="L45" s="139">
        <f t="shared" si="66"/>
        <v>1.7316017316017254E-2</v>
      </c>
      <c r="M45" s="100">
        <f t="shared" si="67"/>
        <v>0.79999999999999716</v>
      </c>
      <c r="N45" s="141">
        <f t="shared" si="68"/>
        <v>1.7316017316017254E-2</v>
      </c>
      <c r="O45" s="100">
        <f t="shared" si="69"/>
        <v>0</v>
      </c>
      <c r="P45" s="61">
        <f t="shared" si="70"/>
        <v>0</v>
      </c>
      <c r="Q45" s="100">
        <f t="shared" si="71"/>
        <v>0</v>
      </c>
      <c r="R45" s="61">
        <f t="shared" si="72"/>
        <v>0</v>
      </c>
      <c r="S45" s="100">
        <f t="shared" si="73"/>
        <v>0</v>
      </c>
      <c r="T45" s="61">
        <f t="shared" si="74"/>
        <v>0</v>
      </c>
      <c r="U45" s="101"/>
      <c r="V45" s="101"/>
      <c r="W45" s="101"/>
      <c r="X45" s="9"/>
      <c r="Y45" s="9"/>
      <c r="Z45" s="9"/>
      <c r="AA45" s="9"/>
      <c r="AB45" s="9"/>
      <c r="AC45" s="9"/>
      <c r="AD45" s="9"/>
      <c r="AE45" s="9"/>
      <c r="AF45" s="9"/>
      <c r="AG45" s="100"/>
      <c r="AH45" s="100"/>
      <c r="AI45" s="100"/>
      <c r="AJ45" s="9"/>
      <c r="AK45" s="9"/>
      <c r="AL45" s="38"/>
      <c r="AM45" s="38"/>
      <c r="AN45" s="38"/>
      <c r="AO45" s="38"/>
    </row>
    <row r="46" spans="1:41" s="4" customFormat="1" ht="38.25" x14ac:dyDescent="0.25">
      <c r="A46" s="15"/>
      <c r="B46" s="78" t="s">
        <v>142</v>
      </c>
      <c r="C46" s="238"/>
      <c r="D46" s="178">
        <v>49.7</v>
      </c>
      <c r="E46" s="178">
        <v>49.6</v>
      </c>
      <c r="F46" s="178">
        <v>49.5</v>
      </c>
      <c r="G46" s="178">
        <v>49.5</v>
      </c>
      <c r="H46" s="178">
        <v>48</v>
      </c>
      <c r="I46" s="178">
        <v>48</v>
      </c>
      <c r="J46" s="178">
        <v>48</v>
      </c>
      <c r="K46" s="99">
        <f t="shared" si="65"/>
        <v>-1.5</v>
      </c>
      <c r="L46" s="139">
        <f t="shared" si="66"/>
        <v>-3.0303030303030304E-2</v>
      </c>
      <c r="M46" s="100">
        <f t="shared" si="67"/>
        <v>-1.5</v>
      </c>
      <c r="N46" s="141">
        <f t="shared" si="68"/>
        <v>-3.0303030303030304E-2</v>
      </c>
      <c r="O46" s="100">
        <f t="shared" si="69"/>
        <v>0</v>
      </c>
      <c r="P46" s="61">
        <f t="shared" si="70"/>
        <v>0</v>
      </c>
      <c r="Q46" s="100">
        <f t="shared" si="71"/>
        <v>0</v>
      </c>
      <c r="R46" s="61">
        <f t="shared" si="72"/>
        <v>0</v>
      </c>
      <c r="S46" s="100">
        <f t="shared" si="73"/>
        <v>0</v>
      </c>
      <c r="T46" s="61">
        <f t="shared" si="74"/>
        <v>0</v>
      </c>
      <c r="U46" s="101"/>
      <c r="V46" s="101"/>
      <c r="W46" s="101"/>
      <c r="X46" s="9"/>
      <c r="Y46" s="9"/>
      <c r="Z46" s="9"/>
      <c r="AA46" s="9"/>
      <c r="AB46" s="9"/>
      <c r="AC46" s="9"/>
      <c r="AD46" s="9"/>
      <c r="AE46" s="9"/>
      <c r="AF46" s="9"/>
      <c r="AG46" s="100"/>
      <c r="AH46" s="100"/>
      <c r="AI46" s="100"/>
      <c r="AJ46" s="9"/>
      <c r="AK46" s="9"/>
      <c r="AL46" s="38"/>
      <c r="AM46" s="38"/>
      <c r="AN46" s="38"/>
      <c r="AO46" s="38"/>
    </row>
    <row r="47" spans="1:41" s="4" customFormat="1" ht="25.5" x14ac:dyDescent="0.25">
      <c r="A47" s="15">
        <v>3</v>
      </c>
      <c r="B47" s="78" t="s">
        <v>75</v>
      </c>
      <c r="C47" s="238"/>
      <c r="D47" s="178">
        <v>8.3000000000000007</v>
      </c>
      <c r="E47" s="178">
        <v>7.9</v>
      </c>
      <c r="F47" s="178">
        <v>6.8</v>
      </c>
      <c r="G47" s="178">
        <v>7.3</v>
      </c>
      <c r="H47" s="178">
        <v>7</v>
      </c>
      <c r="I47" s="178">
        <v>7</v>
      </c>
      <c r="J47" s="178">
        <v>7</v>
      </c>
      <c r="K47" s="99">
        <f t="shared" si="65"/>
        <v>0.20000000000000018</v>
      </c>
      <c r="L47" s="139">
        <f t="shared" si="66"/>
        <v>2.941176470588238E-2</v>
      </c>
      <c r="M47" s="100">
        <f t="shared" si="67"/>
        <v>-0.29999999999999982</v>
      </c>
      <c r="N47" s="141">
        <f t="shared" si="68"/>
        <v>-4.1095890410958881E-2</v>
      </c>
      <c r="O47" s="100">
        <f t="shared" si="69"/>
        <v>0</v>
      </c>
      <c r="P47" s="61">
        <f t="shared" si="70"/>
        <v>0</v>
      </c>
      <c r="Q47" s="100">
        <f t="shared" si="71"/>
        <v>0</v>
      </c>
      <c r="R47" s="61">
        <f t="shared" si="72"/>
        <v>0</v>
      </c>
      <c r="S47" s="100">
        <f t="shared" si="73"/>
        <v>0</v>
      </c>
      <c r="T47" s="61">
        <f t="shared" si="74"/>
        <v>0</v>
      </c>
      <c r="U47" s="102">
        <v>8.1</v>
      </c>
      <c r="V47" s="61">
        <f t="shared" ref="V47:V48" si="75">H47-U47</f>
        <v>-1.0999999999999996</v>
      </c>
      <c r="W47" s="61">
        <f t="shared" ref="W47:W48" si="76">V47/U47*100</f>
        <v>-13.580246913580243</v>
      </c>
      <c r="X47" s="9"/>
      <c r="Y47" s="9"/>
      <c r="Z47" s="9"/>
      <c r="AA47" s="9"/>
      <c r="AB47" s="9"/>
      <c r="AC47" s="9"/>
      <c r="AD47" s="9"/>
      <c r="AE47" s="9"/>
      <c r="AF47" s="9"/>
      <c r="AG47" s="100"/>
      <c r="AH47" s="100"/>
      <c r="AI47" s="100"/>
      <c r="AJ47" s="9"/>
      <c r="AK47" s="9"/>
      <c r="AL47" s="38"/>
      <c r="AM47" s="38"/>
      <c r="AN47" s="38"/>
      <c r="AO47" s="38"/>
    </row>
    <row r="48" spans="1:41" s="4" customFormat="1" ht="25.5" x14ac:dyDescent="0.25">
      <c r="A48" s="15">
        <v>4</v>
      </c>
      <c r="B48" s="78" t="s">
        <v>76</v>
      </c>
      <c r="C48" s="238"/>
      <c r="D48" s="178">
        <v>2.2000000000000002</v>
      </c>
      <c r="E48" s="178">
        <v>2.4</v>
      </c>
      <c r="F48" s="178">
        <v>2.5</v>
      </c>
      <c r="G48" s="178">
        <v>2.5</v>
      </c>
      <c r="H48" s="178">
        <v>2.5</v>
      </c>
      <c r="I48" s="178">
        <v>2.5</v>
      </c>
      <c r="J48" s="178">
        <v>2.5</v>
      </c>
      <c r="K48" s="99">
        <f t="shared" si="65"/>
        <v>0</v>
      </c>
      <c r="L48" s="139">
        <f t="shared" si="66"/>
        <v>0</v>
      </c>
      <c r="M48" s="100">
        <f t="shared" si="67"/>
        <v>0</v>
      </c>
      <c r="N48" s="141">
        <f t="shared" si="68"/>
        <v>0</v>
      </c>
      <c r="O48" s="100">
        <f t="shared" si="69"/>
        <v>0</v>
      </c>
      <c r="P48" s="61">
        <f t="shared" si="70"/>
        <v>0</v>
      </c>
      <c r="Q48" s="100">
        <f t="shared" si="71"/>
        <v>0</v>
      </c>
      <c r="R48" s="61">
        <f t="shared" si="72"/>
        <v>0</v>
      </c>
      <c r="S48" s="100">
        <f t="shared" si="73"/>
        <v>0</v>
      </c>
      <c r="T48" s="61">
        <f t="shared" si="74"/>
        <v>0</v>
      </c>
      <c r="U48" s="102">
        <v>2.6</v>
      </c>
      <c r="V48" s="61">
        <f t="shared" si="75"/>
        <v>-0.10000000000000009</v>
      </c>
      <c r="W48" s="61">
        <f t="shared" si="76"/>
        <v>-3.8461538461538494</v>
      </c>
      <c r="X48" s="9"/>
      <c r="Y48" s="9"/>
      <c r="Z48" s="9"/>
      <c r="AA48" s="9"/>
      <c r="AB48" s="9"/>
      <c r="AC48" s="9"/>
      <c r="AD48" s="9"/>
      <c r="AE48" s="9"/>
      <c r="AF48" s="9"/>
      <c r="AG48" s="100"/>
      <c r="AH48" s="100"/>
      <c r="AI48" s="100"/>
      <c r="AJ48" s="9"/>
      <c r="AK48" s="9"/>
      <c r="AL48" s="38"/>
      <c r="AM48" s="38"/>
      <c r="AN48" s="38"/>
      <c r="AO48" s="38"/>
    </row>
    <row r="49" spans="1:47" s="4" customFormat="1" ht="12.75" x14ac:dyDescent="0.25">
      <c r="A49" s="15">
        <v>5</v>
      </c>
      <c r="B49" s="78" t="s">
        <v>144</v>
      </c>
      <c r="C49" s="238"/>
      <c r="D49" s="178">
        <v>83</v>
      </c>
      <c r="E49" s="178">
        <v>83.5</v>
      </c>
      <c r="F49" s="178">
        <v>83.5</v>
      </c>
      <c r="G49" s="178">
        <v>95</v>
      </c>
      <c r="H49" s="178">
        <v>95</v>
      </c>
      <c r="I49" s="178">
        <v>95</v>
      </c>
      <c r="J49" s="178">
        <v>95</v>
      </c>
      <c r="K49" s="99">
        <f t="shared" si="65"/>
        <v>11.5</v>
      </c>
      <c r="L49" s="139">
        <f t="shared" si="66"/>
        <v>0.1377245508982036</v>
      </c>
      <c r="M49" s="100">
        <f t="shared" si="67"/>
        <v>0</v>
      </c>
      <c r="N49" s="141">
        <f t="shared" si="68"/>
        <v>0</v>
      </c>
      <c r="O49" s="100">
        <f t="shared" si="69"/>
        <v>0</v>
      </c>
      <c r="P49" s="61">
        <f t="shared" si="70"/>
        <v>0</v>
      </c>
      <c r="Q49" s="100">
        <f t="shared" si="71"/>
        <v>0</v>
      </c>
      <c r="R49" s="61">
        <f t="shared" si="72"/>
        <v>0</v>
      </c>
      <c r="S49" s="100">
        <f t="shared" si="73"/>
        <v>0</v>
      </c>
      <c r="T49" s="61">
        <f t="shared" si="74"/>
        <v>0</v>
      </c>
      <c r="U49" s="101"/>
      <c r="V49" s="101"/>
      <c r="W49" s="101"/>
      <c r="X49" s="9"/>
      <c r="Y49" s="9"/>
      <c r="Z49" s="9"/>
      <c r="AA49" s="9"/>
      <c r="AB49" s="9"/>
      <c r="AC49" s="9"/>
      <c r="AD49" s="9"/>
      <c r="AE49" s="9"/>
      <c r="AF49" s="9"/>
      <c r="AG49" s="100">
        <v>95</v>
      </c>
      <c r="AH49" s="100">
        <v>95</v>
      </c>
      <c r="AI49" s="100">
        <v>95</v>
      </c>
      <c r="AJ49" s="99">
        <f>H49-AG49</f>
        <v>0</v>
      </c>
      <c r="AK49" s="9">
        <f>AJ49/AG49*100</f>
        <v>0</v>
      </c>
      <c r="AL49" s="117">
        <f>I49-AH49</f>
        <v>0</v>
      </c>
      <c r="AM49" s="38">
        <f>AL49/AH49*100</f>
        <v>0</v>
      </c>
      <c r="AN49" s="117">
        <f>J49-AI49</f>
        <v>0</v>
      </c>
      <c r="AO49" s="38">
        <f>AN49/AI49*100</f>
        <v>0</v>
      </c>
    </row>
    <row r="50" spans="1:47" s="4" customFormat="1" ht="12.75" x14ac:dyDescent="0.25">
      <c r="A50" s="15"/>
      <c r="B50" s="78" t="s">
        <v>78</v>
      </c>
      <c r="C50" s="238"/>
      <c r="D50" s="178"/>
      <c r="E50" s="178"/>
      <c r="F50" s="178"/>
      <c r="G50" s="178"/>
      <c r="H50" s="178"/>
      <c r="I50" s="178"/>
      <c r="J50" s="178"/>
      <c r="K50" s="99"/>
      <c r="L50" s="139"/>
      <c r="M50" s="100"/>
      <c r="N50" s="141"/>
      <c r="O50" s="100"/>
      <c r="P50" s="100"/>
      <c r="Q50" s="100"/>
      <c r="R50" s="100"/>
      <c r="S50" s="100"/>
      <c r="T50" s="100"/>
      <c r="U50" s="101"/>
      <c r="V50" s="101"/>
      <c r="W50" s="101"/>
      <c r="X50" s="9"/>
      <c r="Y50" s="9"/>
      <c r="Z50" s="9"/>
      <c r="AA50" s="9"/>
      <c r="AB50" s="9"/>
      <c r="AC50" s="9"/>
      <c r="AD50" s="9"/>
      <c r="AE50" s="9"/>
      <c r="AF50" s="9"/>
      <c r="AG50" s="100"/>
      <c r="AH50" s="100"/>
      <c r="AI50" s="100"/>
      <c r="AJ50" s="9"/>
      <c r="AK50" s="9"/>
      <c r="AL50" s="38"/>
      <c r="AM50" s="38"/>
      <c r="AN50" s="38"/>
      <c r="AO50" s="38"/>
    </row>
    <row r="51" spans="1:47" s="4" customFormat="1" ht="12.75" x14ac:dyDescent="0.25">
      <c r="A51" s="15"/>
      <c r="B51" s="78" t="s">
        <v>60</v>
      </c>
      <c r="C51" s="238"/>
      <c r="D51" s="178"/>
      <c r="E51" s="178">
        <v>94.1</v>
      </c>
      <c r="F51" s="178">
        <v>94.1</v>
      </c>
      <c r="G51" s="178">
        <v>95.7</v>
      </c>
      <c r="H51" s="178">
        <v>95.7</v>
      </c>
      <c r="I51" s="178">
        <v>95.7</v>
      </c>
      <c r="J51" s="178">
        <v>95.7</v>
      </c>
      <c r="K51" s="99">
        <f t="shared" ref="K51:K55" si="77">H51-F51</f>
        <v>1.6000000000000085</v>
      </c>
      <c r="L51" s="139">
        <f t="shared" ref="L51:L55" si="78">K51/F51</f>
        <v>1.7003188097768424E-2</v>
      </c>
      <c r="M51" s="100">
        <f t="shared" ref="M51:M55" si="79">H51-G51</f>
        <v>0</v>
      </c>
      <c r="N51" s="141">
        <f t="shared" ref="N51:N55" si="80">M51/G51</f>
        <v>0</v>
      </c>
      <c r="O51" s="100">
        <f t="shared" ref="O51:O55" si="81">I51-H51</f>
        <v>0</v>
      </c>
      <c r="P51" s="61">
        <f t="shared" ref="P51:P55" si="82">O51/H51*100</f>
        <v>0</v>
      </c>
      <c r="Q51" s="100">
        <f t="shared" ref="Q51:Q55" si="83">J51-H51</f>
        <v>0</v>
      </c>
      <c r="R51" s="61">
        <f t="shared" ref="R51:R55" si="84">Q51/H51*100</f>
        <v>0</v>
      </c>
      <c r="S51" s="100">
        <f t="shared" ref="S51:S55" si="85">J51-I51</f>
        <v>0</v>
      </c>
      <c r="T51" s="61">
        <f t="shared" ref="T51:T55" si="86">S51/I51*100</f>
        <v>0</v>
      </c>
      <c r="U51" s="101"/>
      <c r="V51" s="101"/>
      <c r="W51" s="101"/>
      <c r="X51" s="9"/>
      <c r="Y51" s="9"/>
      <c r="Z51" s="9"/>
      <c r="AA51" s="9"/>
      <c r="AB51" s="9"/>
      <c r="AC51" s="9"/>
      <c r="AD51" s="9"/>
      <c r="AE51" s="9"/>
      <c r="AF51" s="9"/>
      <c r="AG51" s="100"/>
      <c r="AH51" s="100"/>
      <c r="AI51" s="100"/>
      <c r="AJ51" s="9"/>
      <c r="AK51" s="9"/>
      <c r="AL51" s="38"/>
      <c r="AM51" s="38"/>
      <c r="AN51" s="38"/>
      <c r="AO51" s="38"/>
    </row>
    <row r="52" spans="1:47" s="4" customFormat="1" ht="12.75" x14ac:dyDescent="0.25">
      <c r="A52" s="15"/>
      <c r="B52" s="78" t="s">
        <v>72</v>
      </c>
      <c r="C52" s="238"/>
      <c r="D52" s="178"/>
      <c r="E52" s="178">
        <v>78.599999999999994</v>
      </c>
      <c r="F52" s="178">
        <v>78.599999999999994</v>
      </c>
      <c r="G52" s="178">
        <v>87.7</v>
      </c>
      <c r="H52" s="178">
        <v>87.7</v>
      </c>
      <c r="I52" s="178">
        <v>87.7</v>
      </c>
      <c r="J52" s="178">
        <v>87.7</v>
      </c>
      <c r="K52" s="99">
        <f t="shared" si="77"/>
        <v>9.1000000000000085</v>
      </c>
      <c r="L52" s="139">
        <f t="shared" si="78"/>
        <v>0.11577608142493651</v>
      </c>
      <c r="M52" s="100">
        <f t="shared" si="79"/>
        <v>0</v>
      </c>
      <c r="N52" s="141">
        <f t="shared" si="80"/>
        <v>0</v>
      </c>
      <c r="O52" s="100">
        <f t="shared" si="81"/>
        <v>0</v>
      </c>
      <c r="P52" s="61">
        <f t="shared" si="82"/>
        <v>0</v>
      </c>
      <c r="Q52" s="100">
        <f t="shared" si="83"/>
        <v>0</v>
      </c>
      <c r="R52" s="61">
        <f t="shared" si="84"/>
        <v>0</v>
      </c>
      <c r="S52" s="100">
        <f t="shared" si="85"/>
        <v>0</v>
      </c>
      <c r="T52" s="61">
        <f t="shared" si="86"/>
        <v>0</v>
      </c>
      <c r="U52" s="101"/>
      <c r="V52" s="101"/>
      <c r="W52" s="101"/>
      <c r="X52" s="9"/>
      <c r="Y52" s="9"/>
      <c r="Z52" s="9"/>
      <c r="AA52" s="9"/>
      <c r="AB52" s="9"/>
      <c r="AC52" s="9"/>
      <c r="AD52" s="9"/>
      <c r="AE52" s="9"/>
      <c r="AF52" s="9"/>
      <c r="AG52" s="100"/>
      <c r="AH52" s="100"/>
      <c r="AI52" s="100"/>
      <c r="AJ52" s="9"/>
      <c r="AK52" s="9"/>
      <c r="AL52" s="38"/>
      <c r="AM52" s="38"/>
      <c r="AN52" s="38"/>
      <c r="AO52" s="38"/>
    </row>
    <row r="53" spans="1:47" s="4" customFormat="1" ht="76.5" x14ac:dyDescent="0.25">
      <c r="A53" s="15">
        <v>6</v>
      </c>
      <c r="B53" s="78" t="s">
        <v>79</v>
      </c>
      <c r="C53" s="238"/>
      <c r="D53" s="178">
        <v>3</v>
      </c>
      <c r="E53" s="178">
        <v>3.5</v>
      </c>
      <c r="F53" s="178">
        <v>3.5</v>
      </c>
      <c r="G53" s="178">
        <v>3.5</v>
      </c>
      <c r="H53" s="178">
        <v>3.5</v>
      </c>
      <c r="I53" s="178">
        <v>3.5</v>
      </c>
      <c r="J53" s="178">
        <v>3.5</v>
      </c>
      <c r="K53" s="99">
        <f t="shared" si="77"/>
        <v>0</v>
      </c>
      <c r="L53" s="139">
        <f t="shared" si="78"/>
        <v>0</v>
      </c>
      <c r="M53" s="100">
        <f t="shared" si="79"/>
        <v>0</v>
      </c>
      <c r="N53" s="141">
        <f t="shared" si="80"/>
        <v>0</v>
      </c>
      <c r="O53" s="100">
        <f t="shared" si="81"/>
        <v>0</v>
      </c>
      <c r="P53" s="61">
        <f t="shared" si="82"/>
        <v>0</v>
      </c>
      <c r="Q53" s="100">
        <f t="shared" si="83"/>
        <v>0</v>
      </c>
      <c r="R53" s="61">
        <f t="shared" si="84"/>
        <v>0</v>
      </c>
      <c r="S53" s="100">
        <f t="shared" si="85"/>
        <v>0</v>
      </c>
      <c r="T53" s="61">
        <f t="shared" si="86"/>
        <v>0</v>
      </c>
      <c r="U53" s="101"/>
      <c r="V53" s="101"/>
      <c r="W53" s="101"/>
      <c r="X53" s="9"/>
      <c r="Y53" s="9"/>
      <c r="Z53" s="9"/>
      <c r="AA53" s="9"/>
      <c r="AB53" s="9"/>
      <c r="AC53" s="9"/>
      <c r="AD53" s="9"/>
      <c r="AE53" s="9"/>
      <c r="AF53" s="9"/>
      <c r="AG53" s="100"/>
      <c r="AH53" s="100"/>
      <c r="AI53" s="100"/>
      <c r="AJ53" s="9"/>
      <c r="AK53" s="9"/>
      <c r="AL53" s="38"/>
      <c r="AM53" s="38"/>
      <c r="AN53" s="38"/>
      <c r="AO53" s="38"/>
    </row>
    <row r="54" spans="1:47" s="4" customFormat="1" ht="25.5" x14ac:dyDescent="0.25">
      <c r="A54" s="15">
        <v>7</v>
      </c>
      <c r="B54" s="78" t="s">
        <v>80</v>
      </c>
      <c r="C54" s="238"/>
      <c r="D54" s="178">
        <v>266</v>
      </c>
      <c r="E54" s="178">
        <v>265</v>
      </c>
      <c r="F54" s="178">
        <v>264</v>
      </c>
      <c r="G54" s="178">
        <v>264</v>
      </c>
      <c r="H54" s="178">
        <v>255</v>
      </c>
      <c r="I54" s="178">
        <v>255</v>
      </c>
      <c r="J54" s="178">
        <v>255</v>
      </c>
      <c r="K54" s="99">
        <f t="shared" si="77"/>
        <v>-9</v>
      </c>
      <c r="L54" s="139">
        <f t="shared" si="78"/>
        <v>-3.4090909090909088E-2</v>
      </c>
      <c r="M54" s="100">
        <f t="shared" si="79"/>
        <v>-9</v>
      </c>
      <c r="N54" s="141">
        <f t="shared" si="80"/>
        <v>-3.4090909090909088E-2</v>
      </c>
      <c r="O54" s="100">
        <f t="shared" si="81"/>
        <v>0</v>
      </c>
      <c r="P54" s="61">
        <f t="shared" si="82"/>
        <v>0</v>
      </c>
      <c r="Q54" s="100">
        <f t="shared" si="83"/>
        <v>0</v>
      </c>
      <c r="R54" s="61">
        <f t="shared" si="84"/>
        <v>0</v>
      </c>
      <c r="S54" s="100">
        <f t="shared" si="85"/>
        <v>0</v>
      </c>
      <c r="T54" s="61">
        <f t="shared" si="86"/>
        <v>0</v>
      </c>
      <c r="U54" s="101"/>
      <c r="V54" s="101"/>
      <c r="W54" s="101"/>
      <c r="X54" s="9"/>
      <c r="Y54" s="9"/>
      <c r="Z54" s="9"/>
      <c r="AA54" s="9"/>
      <c r="AB54" s="9"/>
      <c r="AC54" s="9"/>
      <c r="AD54" s="9"/>
      <c r="AE54" s="9"/>
      <c r="AF54" s="9"/>
      <c r="AG54" s="100"/>
      <c r="AH54" s="100"/>
      <c r="AI54" s="100"/>
      <c r="AJ54" s="9"/>
      <c r="AK54" s="9"/>
      <c r="AL54" s="38"/>
      <c r="AM54" s="38"/>
      <c r="AN54" s="38"/>
      <c r="AO54" s="38"/>
    </row>
    <row r="55" spans="1:47" s="4" customFormat="1" ht="51" x14ac:dyDescent="0.25">
      <c r="A55" s="15">
        <v>8</v>
      </c>
      <c r="B55" s="78" t="s">
        <v>81</v>
      </c>
      <c r="C55" s="238"/>
      <c r="D55" s="178">
        <v>52.2</v>
      </c>
      <c r="E55" s="178">
        <v>34.799999999999997</v>
      </c>
      <c r="F55" s="178">
        <v>34.1</v>
      </c>
      <c r="G55" s="178">
        <v>34.1</v>
      </c>
      <c r="H55" s="178">
        <v>34.1</v>
      </c>
      <c r="I55" s="178">
        <v>34.1</v>
      </c>
      <c r="J55" s="178">
        <v>34.1</v>
      </c>
      <c r="K55" s="99">
        <f t="shared" si="77"/>
        <v>0</v>
      </c>
      <c r="L55" s="139">
        <f t="shared" si="78"/>
        <v>0</v>
      </c>
      <c r="M55" s="100">
        <f t="shared" si="79"/>
        <v>0</v>
      </c>
      <c r="N55" s="141">
        <f t="shared" si="80"/>
        <v>0</v>
      </c>
      <c r="O55" s="100">
        <f t="shared" si="81"/>
        <v>0</v>
      </c>
      <c r="P55" s="61">
        <f t="shared" si="82"/>
        <v>0</v>
      </c>
      <c r="Q55" s="100">
        <f t="shared" si="83"/>
        <v>0</v>
      </c>
      <c r="R55" s="61">
        <f t="shared" si="84"/>
        <v>0</v>
      </c>
      <c r="S55" s="100">
        <f t="shared" si="85"/>
        <v>0</v>
      </c>
      <c r="T55" s="61">
        <f t="shared" si="86"/>
        <v>0</v>
      </c>
      <c r="U55" s="101"/>
      <c r="V55" s="101"/>
      <c r="W55" s="101"/>
      <c r="X55" s="9"/>
      <c r="Y55" s="9"/>
      <c r="Z55" s="9"/>
      <c r="AA55" s="9"/>
      <c r="AB55" s="9"/>
      <c r="AC55" s="9"/>
      <c r="AD55" s="9"/>
      <c r="AE55" s="9"/>
      <c r="AF55" s="9"/>
      <c r="AG55" s="100"/>
      <c r="AH55" s="100"/>
      <c r="AI55" s="100"/>
      <c r="AJ55" s="9"/>
      <c r="AK55" s="9"/>
      <c r="AL55" s="38"/>
      <c r="AM55" s="38"/>
      <c r="AN55" s="38"/>
      <c r="AO55" s="38"/>
    </row>
    <row r="56" spans="1:47" s="4" customFormat="1" ht="12.75" x14ac:dyDescent="0.25">
      <c r="A56" s="110"/>
      <c r="D56" s="182"/>
      <c r="E56" s="182"/>
      <c r="F56" s="183"/>
      <c r="G56" s="183"/>
      <c r="H56" s="183"/>
      <c r="I56" s="183"/>
      <c r="J56" s="183"/>
      <c r="K56" s="103"/>
      <c r="L56" s="142"/>
      <c r="M56" s="104"/>
      <c r="N56" s="144"/>
      <c r="O56" s="105"/>
      <c r="P56" s="105"/>
      <c r="Q56" s="105"/>
      <c r="R56" s="105"/>
      <c r="S56" s="105"/>
      <c r="T56" s="105"/>
      <c r="U56" s="103"/>
      <c r="V56" s="103"/>
      <c r="W56" s="103"/>
      <c r="AG56" s="120"/>
      <c r="AH56" s="120"/>
      <c r="AI56" s="120"/>
    </row>
    <row r="57" spans="1:47" s="4" customFormat="1" ht="15" customHeight="1" x14ac:dyDescent="0.25">
      <c r="A57" s="15">
        <v>1</v>
      </c>
      <c r="B57" s="78" t="s">
        <v>48</v>
      </c>
      <c r="C57" s="241"/>
      <c r="D57" s="178">
        <v>12.9</v>
      </c>
      <c r="E57" s="178">
        <v>12.8</v>
      </c>
      <c r="F57" s="178">
        <v>12.3</v>
      </c>
      <c r="G57" s="178">
        <v>12</v>
      </c>
      <c r="H57" s="178">
        <v>11.1</v>
      </c>
      <c r="I57" s="178">
        <v>10.8</v>
      </c>
      <c r="J57" s="178">
        <v>10.5</v>
      </c>
      <c r="K57" s="99">
        <f t="shared" ref="K57:K61" si="87">H57-F57</f>
        <v>-1.2000000000000011</v>
      </c>
      <c r="L57" s="139">
        <f t="shared" ref="L57:L61" si="88">K57/F57</f>
        <v>-9.7560975609756184E-2</v>
      </c>
      <c r="M57" s="100">
        <f t="shared" ref="M57:M61" si="89">H57-G57</f>
        <v>-0.90000000000000036</v>
      </c>
      <c r="N57" s="141">
        <f t="shared" ref="N57:N61" si="90">M57/G57</f>
        <v>-7.5000000000000025E-2</v>
      </c>
      <c r="O57" s="100">
        <f t="shared" ref="O57" si="91">I57-H57</f>
        <v>-0.29999999999999893</v>
      </c>
      <c r="P57" s="61">
        <f t="shared" ref="P57" si="92">O57/H57*100</f>
        <v>-2.7027027027026933</v>
      </c>
      <c r="Q57" s="100">
        <f t="shared" ref="Q57" si="93">J57-H57</f>
        <v>-0.59999999999999964</v>
      </c>
      <c r="R57" s="61">
        <f t="shared" ref="R57" si="94">Q57/H57*100</f>
        <v>-5.4054054054054026</v>
      </c>
      <c r="S57" s="100">
        <f t="shared" ref="S57" si="95">J57-I57</f>
        <v>-0.30000000000000071</v>
      </c>
      <c r="T57" s="61">
        <f t="shared" ref="T57" si="96">S57/I57*100</f>
        <v>-2.7777777777777843</v>
      </c>
      <c r="U57" s="101"/>
      <c r="V57" s="101"/>
      <c r="W57" s="101"/>
      <c r="X57" s="99">
        <v>11.1</v>
      </c>
      <c r="Y57" s="99">
        <v>10.8</v>
      </c>
      <c r="Z57" s="99">
        <v>10.5</v>
      </c>
      <c r="AA57" s="99">
        <f>H57-X57</f>
        <v>0</v>
      </c>
      <c r="AB57" s="9">
        <f>AA57/X57</f>
        <v>0</v>
      </c>
      <c r="AC57" s="99">
        <f>I57-Y57</f>
        <v>0</v>
      </c>
      <c r="AD57" s="9">
        <f>AC57/Y57*100</f>
        <v>0</v>
      </c>
      <c r="AE57" s="99">
        <f>J57-Z57</f>
        <v>0</v>
      </c>
      <c r="AF57" s="9">
        <f>AE57/Z57*100</f>
        <v>0</v>
      </c>
      <c r="AG57" s="100">
        <v>11.1</v>
      </c>
      <c r="AH57" s="100">
        <v>10.8</v>
      </c>
      <c r="AI57" s="100">
        <v>10.5</v>
      </c>
      <c r="AJ57" s="99">
        <f>H57-AG57</f>
        <v>0</v>
      </c>
      <c r="AK57" s="9">
        <f>AJ57/AG57*100</f>
        <v>0</v>
      </c>
      <c r="AL57" s="117">
        <f>I57-AH57</f>
        <v>0</v>
      </c>
      <c r="AM57" s="38">
        <f>AL57/AH57*100</f>
        <v>0</v>
      </c>
      <c r="AN57" s="117">
        <f>J57-AI57</f>
        <v>0</v>
      </c>
      <c r="AO57" s="38">
        <f>AN57/AI57*100</f>
        <v>0</v>
      </c>
      <c r="AP57" s="77"/>
      <c r="AQ57" s="77"/>
      <c r="AR57" s="77"/>
      <c r="AS57" s="77"/>
      <c r="AT57" s="77"/>
      <c r="AU57" s="77"/>
    </row>
    <row r="58" spans="1:47" s="4" customFormat="1" ht="15" customHeight="1" x14ac:dyDescent="0.25">
      <c r="A58" s="15"/>
      <c r="B58" s="78" t="s">
        <v>45</v>
      </c>
      <c r="C58" s="241"/>
      <c r="D58" s="178"/>
      <c r="E58" s="178"/>
      <c r="F58" s="178"/>
      <c r="G58" s="178"/>
      <c r="H58" s="178"/>
      <c r="I58" s="178"/>
      <c r="J58" s="178"/>
      <c r="K58" s="99"/>
      <c r="L58" s="139"/>
      <c r="M58" s="100"/>
      <c r="N58" s="141"/>
      <c r="O58" s="100"/>
      <c r="P58" s="100"/>
      <c r="Q58" s="100"/>
      <c r="R58" s="100"/>
      <c r="S58" s="100"/>
      <c r="T58" s="100"/>
      <c r="U58" s="101"/>
      <c r="V58" s="101"/>
      <c r="W58" s="101"/>
      <c r="X58" s="99"/>
      <c r="Y58" s="99"/>
      <c r="Z58" s="99"/>
      <c r="AA58" s="9"/>
      <c r="AB58" s="9"/>
      <c r="AC58" s="9"/>
      <c r="AD58" s="9"/>
      <c r="AE58" s="9"/>
      <c r="AF58" s="9"/>
      <c r="AG58" s="100"/>
      <c r="AH58" s="100"/>
      <c r="AI58" s="100"/>
      <c r="AJ58" s="9"/>
      <c r="AK58" s="9"/>
      <c r="AL58" s="78"/>
      <c r="AM58" s="78"/>
      <c r="AN58" s="78"/>
      <c r="AO58" s="70"/>
    </row>
    <row r="59" spans="1:47" s="4" customFormat="1" ht="15" customHeight="1" x14ac:dyDescent="0.25">
      <c r="A59" s="15"/>
      <c r="B59" s="78" t="s">
        <v>46</v>
      </c>
      <c r="C59" s="241"/>
      <c r="D59" s="178">
        <v>12.1</v>
      </c>
      <c r="E59" s="178">
        <v>11.9</v>
      </c>
      <c r="F59" s="178">
        <v>11.7</v>
      </c>
      <c r="G59" s="178">
        <v>11.7</v>
      </c>
      <c r="H59" s="178">
        <v>11.9</v>
      </c>
      <c r="I59" s="178">
        <v>11.8</v>
      </c>
      <c r="J59" s="178">
        <v>11.7</v>
      </c>
      <c r="K59" s="99">
        <f t="shared" si="87"/>
        <v>0.20000000000000107</v>
      </c>
      <c r="L59" s="139">
        <f t="shared" si="88"/>
        <v>1.7094017094017186E-2</v>
      </c>
      <c r="M59" s="100">
        <f t="shared" si="89"/>
        <v>0.20000000000000107</v>
      </c>
      <c r="N59" s="141">
        <f t="shared" si="90"/>
        <v>1.7094017094017186E-2</v>
      </c>
      <c r="O59" s="100">
        <f t="shared" ref="O59:O61" si="97">I59-H59</f>
        <v>-9.9999999999999645E-2</v>
      </c>
      <c r="P59" s="61">
        <f t="shared" ref="P59:P61" si="98">O59/H59*100</f>
        <v>-0.84033613445377853</v>
      </c>
      <c r="Q59" s="100">
        <f t="shared" ref="Q59:Q61" si="99">J59-H59</f>
        <v>-0.20000000000000107</v>
      </c>
      <c r="R59" s="61">
        <f t="shared" ref="R59:R61" si="100">Q59/H59*100</f>
        <v>-1.6806722689075719</v>
      </c>
      <c r="S59" s="100">
        <f t="shared" ref="S59:S61" si="101">J59-I59</f>
        <v>-0.10000000000000142</v>
      </c>
      <c r="T59" s="61">
        <f t="shared" ref="T59:T61" si="102">S59/I59*100</f>
        <v>-0.84745762711865602</v>
      </c>
      <c r="U59" s="101"/>
      <c r="V59" s="101"/>
      <c r="W59" s="101"/>
      <c r="X59" s="99"/>
      <c r="Y59" s="99"/>
      <c r="Z59" s="99"/>
      <c r="AA59" s="9"/>
      <c r="AB59" s="9"/>
      <c r="AC59" s="9"/>
      <c r="AD59" s="9"/>
      <c r="AE59" s="9"/>
      <c r="AF59" s="9"/>
      <c r="AG59" s="100"/>
      <c r="AH59" s="100"/>
      <c r="AI59" s="100"/>
      <c r="AJ59" s="9"/>
      <c r="AK59" s="9"/>
      <c r="AL59" s="78"/>
      <c r="AM59" s="78"/>
      <c r="AN59" s="78"/>
      <c r="AO59" s="70"/>
    </row>
    <row r="60" spans="1:47" s="4" customFormat="1" ht="15" customHeight="1" x14ac:dyDescent="0.25">
      <c r="A60" s="15"/>
      <c r="B60" s="78" t="s">
        <v>49</v>
      </c>
      <c r="C60" s="241"/>
      <c r="D60" s="178">
        <v>17.399999999999999</v>
      </c>
      <c r="E60" s="178">
        <v>17</v>
      </c>
      <c r="F60" s="178">
        <v>16.7</v>
      </c>
      <c r="G60" s="178">
        <v>16.7</v>
      </c>
      <c r="H60" s="178">
        <v>17.7</v>
      </c>
      <c r="I60" s="178">
        <v>16.7</v>
      </c>
      <c r="J60" s="178">
        <v>15.7</v>
      </c>
      <c r="K60" s="99">
        <f t="shared" si="87"/>
        <v>1</v>
      </c>
      <c r="L60" s="139">
        <f t="shared" si="88"/>
        <v>5.9880239520958084E-2</v>
      </c>
      <c r="M60" s="100">
        <f t="shared" si="89"/>
        <v>1</v>
      </c>
      <c r="N60" s="141">
        <f t="shared" si="90"/>
        <v>5.9880239520958084E-2</v>
      </c>
      <c r="O60" s="100">
        <f t="shared" si="97"/>
        <v>-1</v>
      </c>
      <c r="P60" s="61">
        <f t="shared" si="98"/>
        <v>-5.6497175141242941</v>
      </c>
      <c r="Q60" s="100">
        <f t="shared" si="99"/>
        <v>-2</v>
      </c>
      <c r="R60" s="61">
        <f t="shared" si="100"/>
        <v>-11.299435028248588</v>
      </c>
      <c r="S60" s="100">
        <f t="shared" si="101"/>
        <v>-1</v>
      </c>
      <c r="T60" s="61">
        <f t="shared" si="102"/>
        <v>-5.9880239520958085</v>
      </c>
      <c r="U60" s="101"/>
      <c r="V60" s="101"/>
      <c r="W60" s="101"/>
      <c r="X60" s="99"/>
      <c r="Y60" s="99"/>
      <c r="Z60" s="99"/>
      <c r="AA60" s="9"/>
      <c r="AB60" s="9"/>
      <c r="AC60" s="9"/>
      <c r="AD60" s="9"/>
      <c r="AE60" s="9"/>
      <c r="AF60" s="9"/>
      <c r="AG60" s="100"/>
      <c r="AH60" s="100"/>
      <c r="AI60" s="100"/>
      <c r="AJ60" s="9"/>
      <c r="AK60" s="9"/>
      <c r="AL60" s="78"/>
      <c r="AM60" s="78"/>
      <c r="AN60" s="78"/>
      <c r="AO60" s="70"/>
    </row>
    <row r="61" spans="1:47" s="4" customFormat="1" ht="15" customHeight="1" x14ac:dyDescent="0.25">
      <c r="A61" s="15">
        <v>2</v>
      </c>
      <c r="B61" s="78" t="s">
        <v>50</v>
      </c>
      <c r="C61" s="241"/>
      <c r="D61" s="178">
        <v>745.4</v>
      </c>
      <c r="E61" s="178">
        <v>720.6</v>
      </c>
      <c r="F61" s="178">
        <v>700.8</v>
      </c>
      <c r="G61" s="178">
        <v>678.6</v>
      </c>
      <c r="H61" s="178">
        <v>656.8</v>
      </c>
      <c r="I61" s="178">
        <v>638.9</v>
      </c>
      <c r="J61" s="178">
        <v>621.9</v>
      </c>
      <c r="K61" s="99">
        <f t="shared" si="87"/>
        <v>-44</v>
      </c>
      <c r="L61" s="139">
        <f t="shared" si="88"/>
        <v>-6.2785388127853892E-2</v>
      </c>
      <c r="M61" s="100">
        <f t="shared" si="89"/>
        <v>-21.800000000000068</v>
      </c>
      <c r="N61" s="141">
        <f t="shared" si="90"/>
        <v>-3.2124963159446018E-2</v>
      </c>
      <c r="O61" s="100">
        <f t="shared" si="97"/>
        <v>-17.899999999999977</v>
      </c>
      <c r="P61" s="61">
        <f t="shared" si="98"/>
        <v>-2.7253349573690588</v>
      </c>
      <c r="Q61" s="100">
        <f t="shared" si="99"/>
        <v>-34.899999999999977</v>
      </c>
      <c r="R61" s="61">
        <f t="shared" si="100"/>
        <v>-5.3136419001217998</v>
      </c>
      <c r="S61" s="100">
        <f t="shared" si="101"/>
        <v>-17</v>
      </c>
      <c r="T61" s="61">
        <f t="shared" si="102"/>
        <v>-2.6608232900297386</v>
      </c>
      <c r="U61" s="101"/>
      <c r="V61" s="101"/>
      <c r="W61" s="101"/>
      <c r="X61" s="99">
        <v>656.8</v>
      </c>
      <c r="Y61" s="99">
        <v>638.9</v>
      </c>
      <c r="Z61" s="99">
        <v>621.9</v>
      </c>
      <c r="AA61" s="99">
        <f>H61-X61</f>
        <v>0</v>
      </c>
      <c r="AB61" s="9">
        <f>AA61/X61</f>
        <v>0</v>
      </c>
      <c r="AC61" s="99">
        <f>I61-Y61</f>
        <v>0</v>
      </c>
      <c r="AD61" s="9">
        <f>AC61/Y61*100</f>
        <v>0</v>
      </c>
      <c r="AE61" s="99">
        <f>J61-Z61</f>
        <v>0</v>
      </c>
      <c r="AF61" s="9">
        <f>AE61/Z61*100</f>
        <v>0</v>
      </c>
      <c r="AG61" s="100">
        <v>656.8</v>
      </c>
      <c r="AH61" s="100">
        <v>638.9</v>
      </c>
      <c r="AI61" s="100">
        <v>621.9</v>
      </c>
      <c r="AJ61" s="99">
        <f>H61-AG61</f>
        <v>0</v>
      </c>
      <c r="AK61" s="9">
        <f>AJ61/AG61*100</f>
        <v>0</v>
      </c>
      <c r="AL61" s="117">
        <f>I61-AH61</f>
        <v>0</v>
      </c>
      <c r="AM61" s="38">
        <f>AL61/AH61*100</f>
        <v>0</v>
      </c>
      <c r="AN61" s="117">
        <f>J61-AI61</f>
        <v>0</v>
      </c>
      <c r="AO61" s="38">
        <f>AN61/AI61*100</f>
        <v>0</v>
      </c>
      <c r="AP61" s="77"/>
      <c r="AQ61" s="77"/>
      <c r="AR61" s="77"/>
      <c r="AS61" s="77"/>
      <c r="AT61" s="77"/>
      <c r="AU61" s="77"/>
    </row>
    <row r="62" spans="1:47" s="4" customFormat="1" ht="15" customHeight="1" x14ac:dyDescent="0.25">
      <c r="A62" s="15"/>
      <c r="B62" s="78" t="s">
        <v>45</v>
      </c>
      <c r="C62" s="241"/>
      <c r="D62" s="178"/>
      <c r="E62" s="178"/>
      <c r="F62" s="178"/>
      <c r="G62" s="178"/>
      <c r="H62" s="178"/>
      <c r="I62" s="178"/>
      <c r="J62" s="178"/>
      <c r="K62" s="99"/>
      <c r="L62" s="139"/>
      <c r="M62" s="100"/>
      <c r="N62" s="141"/>
      <c r="O62" s="100"/>
      <c r="P62" s="100"/>
      <c r="Q62" s="100"/>
      <c r="R62" s="100"/>
      <c r="S62" s="100"/>
      <c r="T62" s="100"/>
      <c r="U62" s="101"/>
      <c r="V62" s="101"/>
      <c r="W62" s="101"/>
      <c r="X62" s="99"/>
      <c r="Y62" s="99"/>
      <c r="Z62" s="99"/>
      <c r="AA62" s="9"/>
      <c r="AB62" s="9"/>
      <c r="AC62" s="9"/>
      <c r="AD62" s="9"/>
      <c r="AE62" s="9"/>
      <c r="AF62" s="9"/>
      <c r="AG62" s="100"/>
      <c r="AH62" s="100"/>
      <c r="AI62" s="100"/>
      <c r="AJ62" s="9"/>
      <c r="AK62" s="9"/>
      <c r="AL62" s="78"/>
      <c r="AM62" s="78"/>
      <c r="AN62" s="78"/>
      <c r="AO62" s="70"/>
    </row>
    <row r="63" spans="1:47" s="4" customFormat="1" ht="15" customHeight="1" x14ac:dyDescent="0.25">
      <c r="A63" s="15"/>
      <c r="B63" s="78" t="s">
        <v>46</v>
      </c>
      <c r="C63" s="241"/>
      <c r="D63" s="178">
        <v>649.6</v>
      </c>
      <c r="E63" s="178">
        <v>635.9</v>
      </c>
      <c r="F63" s="178">
        <v>622.29999999999995</v>
      </c>
      <c r="G63" s="178">
        <v>622.29999999999995</v>
      </c>
      <c r="H63" s="178">
        <v>642.29999999999995</v>
      </c>
      <c r="I63" s="178">
        <v>628.5</v>
      </c>
      <c r="J63" s="178">
        <v>621.29999999999995</v>
      </c>
      <c r="K63" s="99">
        <f t="shared" ref="K63:K65" si="103">H63-F63</f>
        <v>20</v>
      </c>
      <c r="L63" s="139">
        <f t="shared" ref="L63:L65" si="104">K63/F63</f>
        <v>3.2138839787883657E-2</v>
      </c>
      <c r="M63" s="100">
        <f t="shared" ref="M63:M65" si="105">H63-G63</f>
        <v>20</v>
      </c>
      <c r="N63" s="141">
        <f t="shared" ref="N63:N65" si="106">M63/G63</f>
        <v>3.2138839787883657E-2</v>
      </c>
      <c r="O63" s="100">
        <f t="shared" ref="O63:O65" si="107">I63-H63</f>
        <v>-13.799999999999955</v>
      </c>
      <c r="P63" s="61">
        <f t="shared" ref="P63:P65" si="108">O63/H63*100</f>
        <v>-2.1485287248949021</v>
      </c>
      <c r="Q63" s="100">
        <f t="shared" ref="Q63:Q65" si="109">J63-H63</f>
        <v>-21</v>
      </c>
      <c r="R63" s="61">
        <f t="shared" ref="R63:R65" si="110">Q63/H63*100</f>
        <v>-3.269500233535731</v>
      </c>
      <c r="S63" s="100">
        <f t="shared" ref="S63:S65" si="111">J63-I63</f>
        <v>-7.2000000000000455</v>
      </c>
      <c r="T63" s="61">
        <f t="shared" ref="T63:T65" si="112">S63/I63*100</f>
        <v>-1.1455847255370002</v>
      </c>
      <c r="U63" s="101"/>
      <c r="V63" s="101"/>
      <c r="W63" s="101"/>
      <c r="X63" s="99"/>
      <c r="Y63" s="99"/>
      <c r="Z63" s="99"/>
      <c r="AA63" s="9"/>
      <c r="AB63" s="9"/>
      <c r="AC63" s="9"/>
      <c r="AD63" s="9"/>
      <c r="AE63" s="9"/>
      <c r="AF63" s="9"/>
      <c r="AG63" s="100"/>
      <c r="AH63" s="100"/>
      <c r="AI63" s="100"/>
      <c r="AJ63" s="9"/>
      <c r="AK63" s="9"/>
      <c r="AL63" s="78"/>
      <c r="AM63" s="78"/>
      <c r="AN63" s="78"/>
      <c r="AO63" s="70"/>
    </row>
    <row r="64" spans="1:47" s="4" customFormat="1" ht="25.5" x14ac:dyDescent="0.25">
      <c r="A64" s="15"/>
      <c r="B64" s="78" t="s">
        <v>51</v>
      </c>
      <c r="C64" s="241"/>
      <c r="D64" s="178">
        <v>999</v>
      </c>
      <c r="E64" s="178">
        <v>942.5</v>
      </c>
      <c r="F64" s="178">
        <v>886</v>
      </c>
      <c r="G64" s="178">
        <v>886</v>
      </c>
      <c r="H64" s="178">
        <v>998</v>
      </c>
      <c r="I64" s="178">
        <v>986</v>
      </c>
      <c r="J64" s="178">
        <v>982</v>
      </c>
      <c r="K64" s="99">
        <f t="shared" si="103"/>
        <v>112</v>
      </c>
      <c r="L64" s="139">
        <f t="shared" si="104"/>
        <v>0.12641083521444696</v>
      </c>
      <c r="M64" s="100">
        <f t="shared" si="105"/>
        <v>112</v>
      </c>
      <c r="N64" s="141">
        <f t="shared" si="106"/>
        <v>0.12641083521444696</v>
      </c>
      <c r="O64" s="100">
        <f t="shared" si="107"/>
        <v>-12</v>
      </c>
      <c r="P64" s="61">
        <f t="shared" si="108"/>
        <v>-1.2024048096192386</v>
      </c>
      <c r="Q64" s="100">
        <f t="shared" si="109"/>
        <v>-16</v>
      </c>
      <c r="R64" s="61">
        <f t="shared" si="110"/>
        <v>-1.6032064128256511</v>
      </c>
      <c r="S64" s="100">
        <f t="shared" si="111"/>
        <v>-4</v>
      </c>
      <c r="T64" s="61">
        <f t="shared" si="112"/>
        <v>-0.40567951318458417</v>
      </c>
      <c r="U64" s="101"/>
      <c r="V64" s="101"/>
      <c r="W64" s="101"/>
      <c r="X64" s="99"/>
      <c r="Y64" s="99"/>
      <c r="Z64" s="99"/>
      <c r="AA64" s="9"/>
      <c r="AB64" s="9"/>
      <c r="AC64" s="9"/>
      <c r="AD64" s="9"/>
      <c r="AE64" s="9"/>
      <c r="AF64" s="9"/>
      <c r="AG64" s="100"/>
      <c r="AH64" s="100"/>
      <c r="AI64" s="100"/>
      <c r="AJ64" s="9"/>
      <c r="AK64" s="9"/>
      <c r="AL64" s="78"/>
      <c r="AM64" s="78"/>
      <c r="AN64" s="78"/>
      <c r="AO64" s="70"/>
    </row>
    <row r="65" spans="1:47" s="4" customFormat="1" ht="15" customHeight="1" x14ac:dyDescent="0.25">
      <c r="A65" s="15">
        <v>4</v>
      </c>
      <c r="B65" s="78" t="s">
        <v>52</v>
      </c>
      <c r="C65" s="241"/>
      <c r="D65" s="178">
        <v>216.6</v>
      </c>
      <c r="E65" s="178">
        <v>219</v>
      </c>
      <c r="F65" s="178">
        <v>216</v>
      </c>
      <c r="G65" s="178">
        <v>210.5</v>
      </c>
      <c r="H65" s="178">
        <v>202.5</v>
      </c>
      <c r="I65" s="178">
        <v>199.5</v>
      </c>
      <c r="J65" s="178">
        <v>196.6</v>
      </c>
      <c r="K65" s="99">
        <f t="shared" si="103"/>
        <v>-13.5</v>
      </c>
      <c r="L65" s="139">
        <f t="shared" si="104"/>
        <v>-6.25E-2</v>
      </c>
      <c r="M65" s="100">
        <f t="shared" si="105"/>
        <v>-8</v>
      </c>
      <c r="N65" s="141">
        <f t="shared" si="106"/>
        <v>-3.800475059382423E-2</v>
      </c>
      <c r="O65" s="100">
        <f t="shared" si="107"/>
        <v>-3</v>
      </c>
      <c r="P65" s="61">
        <f t="shared" si="108"/>
        <v>-1.4814814814814816</v>
      </c>
      <c r="Q65" s="100">
        <f t="shared" si="109"/>
        <v>-5.9000000000000057</v>
      </c>
      <c r="R65" s="61">
        <f t="shared" si="110"/>
        <v>-2.913580246913583</v>
      </c>
      <c r="S65" s="100">
        <f t="shared" si="111"/>
        <v>-2.9000000000000057</v>
      </c>
      <c r="T65" s="61">
        <f t="shared" si="112"/>
        <v>-1.4536340852130354</v>
      </c>
      <c r="U65" s="101"/>
      <c r="V65" s="101"/>
      <c r="W65" s="101"/>
      <c r="X65" s="99">
        <v>202.5</v>
      </c>
      <c r="Y65" s="99">
        <v>199.5</v>
      </c>
      <c r="Z65" s="99">
        <v>196.6</v>
      </c>
      <c r="AA65" s="99">
        <f>H65-X65</f>
        <v>0</v>
      </c>
      <c r="AB65" s="9">
        <f>AA65/X65</f>
        <v>0</v>
      </c>
      <c r="AC65" s="99">
        <f>I65-Y65</f>
        <v>0</v>
      </c>
      <c r="AD65" s="9">
        <f>AC65/Y65*100</f>
        <v>0</v>
      </c>
      <c r="AE65" s="99">
        <f>J65-Z65</f>
        <v>0</v>
      </c>
      <c r="AF65" s="9">
        <f>AE65/Z65*100</f>
        <v>0</v>
      </c>
      <c r="AG65" s="100">
        <v>202.5</v>
      </c>
      <c r="AH65" s="100">
        <v>199.5</v>
      </c>
      <c r="AI65" s="100">
        <v>196.6</v>
      </c>
      <c r="AJ65" s="99">
        <f>H65-AG65</f>
        <v>0</v>
      </c>
      <c r="AK65" s="9">
        <f>AJ65/AG65*100</f>
        <v>0</v>
      </c>
      <c r="AL65" s="117">
        <f>I65-AH65</f>
        <v>0</v>
      </c>
      <c r="AM65" s="38">
        <f>AL65/AH65*100</f>
        <v>0</v>
      </c>
      <c r="AN65" s="117">
        <f>J65-AI65</f>
        <v>0</v>
      </c>
      <c r="AO65" s="38">
        <f>AN65/AI65*100</f>
        <v>0</v>
      </c>
    </row>
    <row r="66" spans="1:47" s="4" customFormat="1" ht="15" customHeight="1" x14ac:dyDescent="0.25">
      <c r="A66" s="15"/>
      <c r="B66" s="78" t="s">
        <v>45</v>
      </c>
      <c r="C66" s="241"/>
      <c r="D66" s="178"/>
      <c r="E66" s="178"/>
      <c r="F66" s="178"/>
      <c r="G66" s="178"/>
      <c r="H66" s="178"/>
      <c r="I66" s="178"/>
      <c r="J66" s="178"/>
      <c r="K66" s="99"/>
      <c r="L66" s="139"/>
      <c r="M66" s="100"/>
      <c r="N66" s="141"/>
      <c r="O66" s="100"/>
      <c r="P66" s="100"/>
      <c r="Q66" s="100"/>
      <c r="R66" s="100"/>
      <c r="S66" s="100"/>
      <c r="T66" s="100"/>
      <c r="U66" s="101"/>
      <c r="V66" s="101"/>
      <c r="W66" s="101"/>
      <c r="X66" s="99"/>
      <c r="Y66" s="99"/>
      <c r="Z66" s="99"/>
      <c r="AA66" s="9"/>
      <c r="AB66" s="9"/>
      <c r="AC66" s="9"/>
      <c r="AD66" s="9"/>
      <c r="AE66" s="9"/>
      <c r="AF66" s="9"/>
      <c r="AG66" s="100"/>
      <c r="AH66" s="100"/>
      <c r="AI66" s="100"/>
      <c r="AJ66" s="9"/>
      <c r="AK66" s="9"/>
      <c r="AL66" s="78"/>
      <c r="AM66" s="78"/>
      <c r="AN66" s="78"/>
      <c r="AO66" s="70"/>
    </row>
    <row r="67" spans="1:47" s="4" customFormat="1" ht="15" customHeight="1" x14ac:dyDescent="0.25">
      <c r="A67" s="15"/>
      <c r="B67" s="78" t="s">
        <v>46</v>
      </c>
      <c r="C67" s="241"/>
      <c r="D67" s="178">
        <v>210.9</v>
      </c>
      <c r="E67" s="178">
        <v>218.6</v>
      </c>
      <c r="F67" s="178">
        <v>210.3</v>
      </c>
      <c r="G67" s="178">
        <v>210.3</v>
      </c>
      <c r="H67" s="178">
        <v>220.8</v>
      </c>
      <c r="I67" s="178">
        <v>210.3</v>
      </c>
      <c r="J67" s="178">
        <v>210.3</v>
      </c>
      <c r="K67" s="99">
        <f t="shared" ref="K67:K69" si="113">H67-F67</f>
        <v>10.5</v>
      </c>
      <c r="L67" s="139">
        <f t="shared" ref="L67:L69" si="114">K67/F67</f>
        <v>4.9928673323823107E-2</v>
      </c>
      <c r="M67" s="100">
        <f t="shared" ref="M67:M69" si="115">H67-G67</f>
        <v>10.5</v>
      </c>
      <c r="N67" s="141">
        <f t="shared" ref="N67:N69" si="116">M67/G67</f>
        <v>4.9928673323823107E-2</v>
      </c>
      <c r="O67" s="100">
        <f t="shared" ref="O67:O69" si="117">I67-H67</f>
        <v>-10.5</v>
      </c>
      <c r="P67" s="61">
        <f t="shared" ref="P67:P69" si="118">O67/H67*100</f>
        <v>-4.7554347826086953</v>
      </c>
      <c r="Q67" s="100">
        <f t="shared" ref="Q67:Q69" si="119">J67-H67</f>
        <v>-10.5</v>
      </c>
      <c r="R67" s="61">
        <f t="shared" ref="R67:R69" si="120">Q67/H67*100</f>
        <v>-4.7554347826086953</v>
      </c>
      <c r="S67" s="100">
        <f t="shared" ref="S67:S69" si="121">J67-I67</f>
        <v>0</v>
      </c>
      <c r="T67" s="61">
        <f t="shared" ref="T67:T69" si="122">S67/I67*100</f>
        <v>0</v>
      </c>
      <c r="U67" s="101"/>
      <c r="V67" s="101"/>
      <c r="W67" s="101"/>
      <c r="X67" s="99"/>
      <c r="Y67" s="99"/>
      <c r="Z67" s="99"/>
      <c r="AA67" s="9"/>
      <c r="AB67" s="9"/>
      <c r="AC67" s="9"/>
      <c r="AD67" s="9"/>
      <c r="AE67" s="9"/>
      <c r="AF67" s="9"/>
      <c r="AG67" s="100"/>
      <c r="AH67" s="100"/>
      <c r="AI67" s="100"/>
      <c r="AJ67" s="9"/>
      <c r="AK67" s="9"/>
      <c r="AL67" s="78"/>
      <c r="AM67" s="78"/>
      <c r="AN67" s="78"/>
      <c r="AO67" s="70"/>
    </row>
    <row r="68" spans="1:47" s="4" customFormat="1" ht="12.75" customHeight="1" x14ac:dyDescent="0.25">
      <c r="A68" s="15"/>
      <c r="B68" s="78" t="s">
        <v>53</v>
      </c>
      <c r="C68" s="241"/>
      <c r="D68" s="178">
        <v>229.6</v>
      </c>
      <c r="E68" s="178">
        <v>221.1</v>
      </c>
      <c r="F68" s="178">
        <v>229</v>
      </c>
      <c r="G68" s="178">
        <v>229</v>
      </c>
      <c r="H68" s="178">
        <v>249</v>
      </c>
      <c r="I68" s="178">
        <v>239</v>
      </c>
      <c r="J68" s="178">
        <v>229</v>
      </c>
      <c r="K68" s="99">
        <f t="shared" si="113"/>
        <v>20</v>
      </c>
      <c r="L68" s="139">
        <f t="shared" si="114"/>
        <v>8.7336244541484712E-2</v>
      </c>
      <c r="M68" s="100">
        <f t="shared" si="115"/>
        <v>20</v>
      </c>
      <c r="N68" s="141">
        <f t="shared" si="116"/>
        <v>8.7336244541484712E-2</v>
      </c>
      <c r="O68" s="100">
        <f t="shared" si="117"/>
        <v>-10</v>
      </c>
      <c r="P68" s="61">
        <f t="shared" si="118"/>
        <v>-4.0160642570281126</v>
      </c>
      <c r="Q68" s="100">
        <f t="shared" si="119"/>
        <v>-20</v>
      </c>
      <c r="R68" s="61">
        <f t="shared" si="120"/>
        <v>-8.0321285140562253</v>
      </c>
      <c r="S68" s="100">
        <f t="shared" si="121"/>
        <v>-10</v>
      </c>
      <c r="T68" s="61">
        <f t="shared" si="122"/>
        <v>-4.1841004184100417</v>
      </c>
      <c r="U68" s="101"/>
      <c r="V68" s="101"/>
      <c r="W68" s="101"/>
      <c r="X68" s="99"/>
      <c r="Y68" s="99"/>
      <c r="Z68" s="99"/>
      <c r="AA68" s="9"/>
      <c r="AB68" s="9"/>
      <c r="AC68" s="9"/>
      <c r="AD68" s="9"/>
      <c r="AE68" s="9"/>
      <c r="AF68" s="9"/>
      <c r="AG68" s="100"/>
      <c r="AH68" s="100"/>
      <c r="AI68" s="100"/>
      <c r="AJ68" s="9"/>
      <c r="AK68" s="9"/>
      <c r="AL68" s="78"/>
      <c r="AM68" s="78"/>
      <c r="AN68" s="78"/>
      <c r="AO68" s="70"/>
    </row>
    <row r="69" spans="1:47" s="4" customFormat="1" ht="15" customHeight="1" x14ac:dyDescent="0.25">
      <c r="A69" s="15">
        <v>5</v>
      </c>
      <c r="B69" s="78" t="s">
        <v>54</v>
      </c>
      <c r="C69" s="241"/>
      <c r="D69" s="178">
        <v>5.6</v>
      </c>
      <c r="E69" s="178"/>
      <c r="F69" s="178">
        <v>5.6</v>
      </c>
      <c r="G69" s="178">
        <v>5.6</v>
      </c>
      <c r="H69" s="178">
        <v>5.5</v>
      </c>
      <c r="I69" s="178">
        <v>5.5</v>
      </c>
      <c r="J69" s="178">
        <v>5.4</v>
      </c>
      <c r="K69" s="99">
        <f t="shared" si="113"/>
        <v>-9.9999999999999645E-2</v>
      </c>
      <c r="L69" s="139">
        <f t="shared" si="114"/>
        <v>-1.7857142857142794E-2</v>
      </c>
      <c r="M69" s="100">
        <f t="shared" si="115"/>
        <v>-9.9999999999999645E-2</v>
      </c>
      <c r="N69" s="141">
        <f t="shared" si="116"/>
        <v>-1.7857142857142794E-2</v>
      </c>
      <c r="O69" s="100">
        <f t="shared" si="117"/>
        <v>0</v>
      </c>
      <c r="P69" s="61">
        <f t="shared" si="118"/>
        <v>0</v>
      </c>
      <c r="Q69" s="100">
        <f t="shared" si="119"/>
        <v>-9.9999999999999645E-2</v>
      </c>
      <c r="R69" s="61">
        <f t="shared" si="120"/>
        <v>-1.8181818181818119</v>
      </c>
      <c r="S69" s="100">
        <f t="shared" si="121"/>
        <v>-9.9999999999999645E-2</v>
      </c>
      <c r="T69" s="61">
        <f t="shared" si="122"/>
        <v>-1.8181818181818119</v>
      </c>
      <c r="U69" s="101"/>
      <c r="V69" s="101"/>
      <c r="W69" s="101"/>
      <c r="X69" s="99"/>
      <c r="Y69" s="99"/>
      <c r="Z69" s="99"/>
      <c r="AA69" s="9"/>
      <c r="AB69" s="9"/>
      <c r="AC69" s="9"/>
      <c r="AD69" s="9"/>
      <c r="AE69" s="9"/>
      <c r="AF69" s="9"/>
      <c r="AG69" s="100">
        <v>5.5</v>
      </c>
      <c r="AH69" s="100">
        <v>5.5</v>
      </c>
      <c r="AI69" s="100">
        <v>5.4</v>
      </c>
      <c r="AJ69" s="99">
        <f>H69-AG69</f>
        <v>0</v>
      </c>
      <c r="AK69" s="9">
        <f>AJ69/AG69*100</f>
        <v>0</v>
      </c>
      <c r="AL69" s="117">
        <f>I69-AH69</f>
        <v>0</v>
      </c>
      <c r="AM69" s="38">
        <f>AL69/AH69*100</f>
        <v>0</v>
      </c>
      <c r="AN69" s="117">
        <f>J69-AI69</f>
        <v>0</v>
      </c>
      <c r="AO69" s="38">
        <f>AN69/AI69*100</f>
        <v>0</v>
      </c>
      <c r="AP69" s="77"/>
      <c r="AQ69" s="77"/>
      <c r="AR69" s="77"/>
      <c r="AS69" s="77"/>
      <c r="AT69" s="77"/>
      <c r="AU69" s="77"/>
    </row>
    <row r="70" spans="1:47" s="4" customFormat="1" ht="15" customHeight="1" x14ac:dyDescent="0.25">
      <c r="A70" s="15"/>
      <c r="B70" s="78" t="s">
        <v>45</v>
      </c>
      <c r="C70" s="241"/>
      <c r="D70" s="178"/>
      <c r="E70" s="178"/>
      <c r="F70" s="178"/>
      <c r="G70" s="178"/>
      <c r="H70" s="178"/>
      <c r="I70" s="178"/>
      <c r="J70" s="178"/>
      <c r="K70" s="99"/>
      <c r="L70" s="139"/>
      <c r="M70" s="100"/>
      <c r="N70" s="141"/>
      <c r="O70" s="100"/>
      <c r="P70" s="100"/>
      <c r="Q70" s="100"/>
      <c r="R70" s="100"/>
      <c r="S70" s="100"/>
      <c r="T70" s="100"/>
      <c r="U70" s="101"/>
      <c r="V70" s="101"/>
      <c r="W70" s="101"/>
      <c r="X70" s="99"/>
      <c r="Y70" s="99"/>
      <c r="Z70" s="99"/>
      <c r="AA70" s="9"/>
      <c r="AB70" s="9"/>
      <c r="AC70" s="9"/>
      <c r="AD70" s="9"/>
      <c r="AE70" s="9"/>
      <c r="AF70" s="9"/>
      <c r="AG70" s="100"/>
      <c r="AH70" s="100"/>
      <c r="AI70" s="100"/>
      <c r="AJ70" s="9"/>
      <c r="AK70" s="9"/>
      <c r="AL70" s="78"/>
      <c r="AM70" s="78"/>
      <c r="AN70" s="78"/>
      <c r="AO70" s="70"/>
    </row>
    <row r="71" spans="1:47" s="4" customFormat="1" ht="15" customHeight="1" x14ac:dyDescent="0.25">
      <c r="A71" s="15"/>
      <c r="B71" s="78" t="s">
        <v>46</v>
      </c>
      <c r="C71" s="241"/>
      <c r="D71" s="178">
        <v>4.7</v>
      </c>
      <c r="E71" s="178"/>
      <c r="F71" s="178">
        <v>4.5</v>
      </c>
      <c r="G71" s="178">
        <v>4.5</v>
      </c>
      <c r="H71" s="178">
        <v>4.5</v>
      </c>
      <c r="I71" s="178">
        <v>4.5</v>
      </c>
      <c r="J71" s="178">
        <v>4.4000000000000004</v>
      </c>
      <c r="K71" s="99">
        <f t="shared" ref="K71:K73" si="123">H71-F71</f>
        <v>0</v>
      </c>
      <c r="L71" s="139">
        <f t="shared" ref="L71:L73" si="124">K71/F71</f>
        <v>0</v>
      </c>
      <c r="M71" s="100">
        <f t="shared" ref="M71:M73" si="125">H71-G71</f>
        <v>0</v>
      </c>
      <c r="N71" s="141">
        <f t="shared" ref="N71:N73" si="126">M71/G71</f>
        <v>0</v>
      </c>
      <c r="O71" s="100">
        <f t="shared" ref="O71:O73" si="127">I71-H71</f>
        <v>0</v>
      </c>
      <c r="P71" s="61">
        <f t="shared" ref="P71:P73" si="128">O71/H71*100</f>
        <v>0</v>
      </c>
      <c r="Q71" s="100">
        <f t="shared" ref="Q71:Q73" si="129">J71-H71</f>
        <v>-9.9999999999999645E-2</v>
      </c>
      <c r="R71" s="61">
        <f t="shared" ref="R71:R73" si="130">Q71/H71*100</f>
        <v>-2.2222222222222143</v>
      </c>
      <c r="S71" s="100">
        <f t="shared" ref="S71:S73" si="131">J71-I71</f>
        <v>-9.9999999999999645E-2</v>
      </c>
      <c r="T71" s="61">
        <f t="shared" ref="T71:T73" si="132">S71/I71*100</f>
        <v>-2.2222222222222143</v>
      </c>
      <c r="U71" s="101"/>
      <c r="V71" s="101"/>
      <c r="W71" s="101"/>
      <c r="X71" s="99"/>
      <c r="Y71" s="99"/>
      <c r="Z71" s="99"/>
      <c r="AA71" s="9"/>
      <c r="AB71" s="9"/>
      <c r="AC71" s="9"/>
      <c r="AD71" s="9"/>
      <c r="AE71" s="9"/>
      <c r="AF71" s="9"/>
      <c r="AG71" s="100"/>
      <c r="AH71" s="100"/>
      <c r="AI71" s="100"/>
      <c r="AJ71" s="9"/>
      <c r="AK71" s="9"/>
      <c r="AL71" s="78"/>
      <c r="AM71" s="78"/>
      <c r="AN71" s="78"/>
      <c r="AO71" s="70"/>
    </row>
    <row r="72" spans="1:47" s="4" customFormat="1" ht="15" customHeight="1" x14ac:dyDescent="0.25">
      <c r="A72" s="15"/>
      <c r="B72" s="78" t="s">
        <v>55</v>
      </c>
      <c r="C72" s="241"/>
      <c r="D72" s="178">
        <v>6.5</v>
      </c>
      <c r="E72" s="178"/>
      <c r="F72" s="178">
        <v>5.7</v>
      </c>
      <c r="G72" s="178">
        <v>5.7</v>
      </c>
      <c r="H72" s="178">
        <v>5.7</v>
      </c>
      <c r="I72" s="178">
        <v>5.5</v>
      </c>
      <c r="J72" s="178">
        <v>5.4</v>
      </c>
      <c r="K72" s="99">
        <f t="shared" si="123"/>
        <v>0</v>
      </c>
      <c r="L72" s="139">
        <f t="shared" si="124"/>
        <v>0</v>
      </c>
      <c r="M72" s="100">
        <f t="shared" si="125"/>
        <v>0</v>
      </c>
      <c r="N72" s="141">
        <f t="shared" si="126"/>
        <v>0</v>
      </c>
      <c r="O72" s="100">
        <f t="shared" si="127"/>
        <v>-0.20000000000000018</v>
      </c>
      <c r="P72" s="61">
        <f t="shared" si="128"/>
        <v>-3.5087719298245648</v>
      </c>
      <c r="Q72" s="100">
        <f t="shared" si="129"/>
        <v>-0.29999999999999982</v>
      </c>
      <c r="R72" s="61">
        <f t="shared" si="130"/>
        <v>-5.2631578947368389</v>
      </c>
      <c r="S72" s="100">
        <f t="shared" si="131"/>
        <v>-9.9999999999999645E-2</v>
      </c>
      <c r="T72" s="61">
        <f t="shared" si="132"/>
        <v>-1.8181818181818119</v>
      </c>
      <c r="U72" s="101"/>
      <c r="V72" s="101"/>
      <c r="W72" s="101"/>
      <c r="X72" s="99"/>
      <c r="Y72" s="99"/>
      <c r="Z72" s="99"/>
      <c r="AA72" s="9"/>
      <c r="AB72" s="9"/>
      <c r="AC72" s="9"/>
      <c r="AD72" s="9"/>
      <c r="AE72" s="9"/>
      <c r="AF72" s="9"/>
      <c r="AG72" s="100"/>
      <c r="AH72" s="100"/>
      <c r="AI72" s="100"/>
      <c r="AJ72" s="9"/>
      <c r="AK72" s="9"/>
      <c r="AL72" s="78"/>
      <c r="AM72" s="78"/>
      <c r="AN72" s="78"/>
      <c r="AO72" s="70"/>
    </row>
    <row r="73" spans="1:47" s="4" customFormat="1" ht="15" customHeight="1" x14ac:dyDescent="0.25">
      <c r="A73" s="15">
        <v>7</v>
      </c>
      <c r="B73" s="78" t="s">
        <v>71</v>
      </c>
      <c r="C73" s="241"/>
      <c r="D73" s="181">
        <v>0.99</v>
      </c>
      <c r="E73" s="181">
        <v>0.99</v>
      </c>
      <c r="F73" s="181">
        <v>0.99</v>
      </c>
      <c r="G73" s="178">
        <v>0.99</v>
      </c>
      <c r="H73" s="178">
        <v>1</v>
      </c>
      <c r="I73" s="178">
        <v>1</v>
      </c>
      <c r="J73" s="178">
        <v>1</v>
      </c>
      <c r="K73" s="9">
        <f t="shared" si="123"/>
        <v>1.0000000000000009E-2</v>
      </c>
      <c r="L73" s="139">
        <f t="shared" si="124"/>
        <v>1.0101010101010111E-2</v>
      </c>
      <c r="M73" s="100">
        <f t="shared" si="125"/>
        <v>1.0000000000000009E-2</v>
      </c>
      <c r="N73" s="141">
        <f t="shared" si="126"/>
        <v>1.0101010101010111E-2</v>
      </c>
      <c r="O73" s="100">
        <f t="shared" si="127"/>
        <v>0</v>
      </c>
      <c r="P73" s="61">
        <f t="shared" si="128"/>
        <v>0</v>
      </c>
      <c r="Q73" s="100">
        <f t="shared" si="129"/>
        <v>0</v>
      </c>
      <c r="R73" s="61">
        <f t="shared" si="130"/>
        <v>0</v>
      </c>
      <c r="S73" s="100">
        <f t="shared" si="131"/>
        <v>0</v>
      </c>
      <c r="T73" s="61">
        <f t="shared" si="132"/>
        <v>0</v>
      </c>
      <c r="U73" s="101"/>
      <c r="V73" s="101"/>
      <c r="W73" s="101"/>
      <c r="X73" s="99"/>
      <c r="Y73" s="99"/>
      <c r="Z73" s="99"/>
      <c r="AA73" s="9"/>
      <c r="AB73" s="9"/>
      <c r="AC73" s="9"/>
      <c r="AD73" s="9"/>
      <c r="AE73" s="9"/>
      <c r="AF73" s="9"/>
      <c r="AG73" s="100"/>
      <c r="AH73" s="100"/>
      <c r="AI73" s="100"/>
      <c r="AJ73" s="9"/>
      <c r="AK73" s="9"/>
      <c r="AL73" s="78"/>
      <c r="AM73" s="78"/>
      <c r="AN73" s="78"/>
      <c r="AO73" s="70"/>
    </row>
    <row r="74" spans="1:47" s="4" customFormat="1" ht="15" customHeight="1" x14ac:dyDescent="0.25">
      <c r="A74" s="15"/>
      <c r="B74" s="78" t="s">
        <v>45</v>
      </c>
      <c r="C74" s="241"/>
      <c r="D74" s="178"/>
      <c r="E74" s="178"/>
      <c r="F74" s="178"/>
      <c r="G74" s="178"/>
      <c r="H74" s="178"/>
      <c r="I74" s="178"/>
      <c r="J74" s="178"/>
      <c r="K74" s="99"/>
      <c r="L74" s="139"/>
      <c r="M74" s="100"/>
      <c r="N74" s="141"/>
      <c r="O74" s="100"/>
      <c r="P74" s="100"/>
      <c r="Q74" s="100"/>
      <c r="R74" s="100"/>
      <c r="S74" s="100"/>
      <c r="T74" s="100"/>
      <c r="U74" s="101"/>
      <c r="V74" s="101"/>
      <c r="W74" s="101"/>
      <c r="X74" s="99"/>
      <c r="Y74" s="99"/>
      <c r="Z74" s="99"/>
      <c r="AA74" s="9"/>
      <c r="AB74" s="9"/>
      <c r="AC74" s="9"/>
      <c r="AD74" s="9"/>
      <c r="AE74" s="9"/>
      <c r="AF74" s="9"/>
      <c r="AG74" s="100"/>
      <c r="AH74" s="100"/>
      <c r="AI74" s="100"/>
      <c r="AJ74" s="9"/>
      <c r="AK74" s="9"/>
      <c r="AL74" s="78"/>
      <c r="AM74" s="78"/>
      <c r="AN74" s="78"/>
      <c r="AO74" s="70"/>
    </row>
    <row r="75" spans="1:47" s="4" customFormat="1" ht="15" customHeight="1" x14ac:dyDescent="0.25">
      <c r="A75" s="15"/>
      <c r="B75" s="78" t="s">
        <v>60</v>
      </c>
      <c r="C75" s="241"/>
      <c r="D75" s="178"/>
      <c r="E75" s="178">
        <v>1</v>
      </c>
      <c r="F75" s="178">
        <v>1</v>
      </c>
      <c r="G75" s="178">
        <v>1</v>
      </c>
      <c r="H75" s="178">
        <v>1</v>
      </c>
      <c r="I75" s="178">
        <v>1</v>
      </c>
      <c r="J75" s="178">
        <v>1</v>
      </c>
      <c r="K75" s="99">
        <f t="shared" ref="K75:K76" si="133">H75-F75</f>
        <v>0</v>
      </c>
      <c r="L75" s="139">
        <f t="shared" ref="L75:L76" si="134">K75/F75</f>
        <v>0</v>
      </c>
      <c r="M75" s="100">
        <f t="shared" ref="M75:M76" si="135">H75-G75</f>
        <v>0</v>
      </c>
      <c r="N75" s="141">
        <f t="shared" ref="N75:N76" si="136">M75/G75</f>
        <v>0</v>
      </c>
      <c r="O75" s="100">
        <f t="shared" ref="O75:O76" si="137">I75-H75</f>
        <v>0</v>
      </c>
      <c r="P75" s="61">
        <f t="shared" ref="P75:P76" si="138">O75/H75*100</f>
        <v>0</v>
      </c>
      <c r="Q75" s="100">
        <f t="shared" ref="Q75:Q76" si="139">J75-H75</f>
        <v>0</v>
      </c>
      <c r="R75" s="61">
        <f t="shared" ref="R75:R76" si="140">Q75/H75*100</f>
        <v>0</v>
      </c>
      <c r="S75" s="100">
        <f t="shared" ref="S75:S76" si="141">J75-I75</f>
        <v>0</v>
      </c>
      <c r="T75" s="61">
        <f t="shared" ref="T75:T76" si="142">S75/I75*100</f>
        <v>0</v>
      </c>
      <c r="U75" s="101"/>
      <c r="V75" s="101"/>
      <c r="W75" s="101"/>
      <c r="X75" s="9"/>
      <c r="Y75" s="9"/>
      <c r="Z75" s="9"/>
      <c r="AA75" s="9"/>
      <c r="AB75" s="9"/>
      <c r="AC75" s="9"/>
      <c r="AD75" s="9"/>
      <c r="AE75" s="9"/>
      <c r="AF75" s="9"/>
      <c r="AG75" s="100"/>
      <c r="AH75" s="100"/>
      <c r="AI75" s="100"/>
      <c r="AJ75" s="9"/>
      <c r="AK75" s="9"/>
      <c r="AL75" s="78"/>
      <c r="AM75" s="78"/>
      <c r="AN75" s="78"/>
      <c r="AO75" s="70"/>
    </row>
    <row r="76" spans="1:47" s="4" customFormat="1" ht="15" customHeight="1" x14ac:dyDescent="0.25">
      <c r="A76" s="15"/>
      <c r="B76" s="78" t="s">
        <v>72</v>
      </c>
      <c r="C76" s="241"/>
      <c r="D76" s="178"/>
      <c r="E76" s="178">
        <v>1</v>
      </c>
      <c r="F76" s="178">
        <v>1</v>
      </c>
      <c r="G76" s="178">
        <v>1</v>
      </c>
      <c r="H76" s="178">
        <v>1</v>
      </c>
      <c r="I76" s="178">
        <v>1</v>
      </c>
      <c r="J76" s="178">
        <v>1</v>
      </c>
      <c r="K76" s="99">
        <f t="shared" si="133"/>
        <v>0</v>
      </c>
      <c r="L76" s="139">
        <f t="shared" si="134"/>
        <v>0</v>
      </c>
      <c r="M76" s="100">
        <f t="shared" si="135"/>
        <v>0</v>
      </c>
      <c r="N76" s="141">
        <f t="shared" si="136"/>
        <v>0</v>
      </c>
      <c r="O76" s="100">
        <f t="shared" si="137"/>
        <v>0</v>
      </c>
      <c r="P76" s="61">
        <f t="shared" si="138"/>
        <v>0</v>
      </c>
      <c r="Q76" s="100">
        <f t="shared" si="139"/>
        <v>0</v>
      </c>
      <c r="R76" s="61">
        <f t="shared" si="140"/>
        <v>0</v>
      </c>
      <c r="S76" s="100">
        <f t="shared" si="141"/>
        <v>0</v>
      </c>
      <c r="T76" s="61">
        <f t="shared" si="142"/>
        <v>0</v>
      </c>
      <c r="U76" s="101"/>
      <c r="V76" s="101"/>
      <c r="W76" s="101"/>
      <c r="X76" s="9"/>
      <c r="Y76" s="9"/>
      <c r="Z76" s="9"/>
      <c r="AA76" s="9"/>
      <c r="AB76" s="9"/>
      <c r="AC76" s="9"/>
      <c r="AD76" s="9"/>
      <c r="AE76" s="9"/>
      <c r="AF76" s="9"/>
      <c r="AG76" s="100"/>
      <c r="AH76" s="100"/>
      <c r="AI76" s="100"/>
      <c r="AJ76" s="9"/>
      <c r="AK76" s="9"/>
      <c r="AL76" s="78"/>
      <c r="AM76" s="78"/>
      <c r="AN76" s="78"/>
      <c r="AO76" s="70"/>
    </row>
    <row r="77" spans="1:47" s="4" customFormat="1" ht="27.75" customHeight="1" x14ac:dyDescent="0.25">
      <c r="A77" s="15">
        <v>8</v>
      </c>
      <c r="B77" s="78" t="s">
        <v>73</v>
      </c>
      <c r="C77" s="241"/>
      <c r="D77" s="184" t="s">
        <v>74</v>
      </c>
      <c r="E77" s="184" t="s">
        <v>74</v>
      </c>
      <c r="F77" s="184" t="s">
        <v>74</v>
      </c>
      <c r="G77" s="184" t="s">
        <v>74</v>
      </c>
      <c r="H77" s="184" t="s">
        <v>74</v>
      </c>
      <c r="I77" s="184" t="s">
        <v>74</v>
      </c>
      <c r="J77" s="184" t="s">
        <v>74</v>
      </c>
      <c r="K77" s="99">
        <v>0</v>
      </c>
      <c r="L77" s="139"/>
      <c r="M77" s="100">
        <v>0</v>
      </c>
      <c r="N77" s="141"/>
      <c r="O77" s="100">
        <v>0</v>
      </c>
      <c r="P77" s="100"/>
      <c r="Q77" s="100">
        <v>0</v>
      </c>
      <c r="R77" s="100"/>
      <c r="S77" s="100">
        <v>0</v>
      </c>
      <c r="T77" s="100"/>
      <c r="U77" s="37"/>
      <c r="V77" s="37"/>
      <c r="W77" s="37"/>
      <c r="X77" s="9"/>
      <c r="Y77" s="9"/>
      <c r="Z77" s="9"/>
      <c r="AA77" s="9"/>
      <c r="AB77" s="9"/>
      <c r="AC77" s="9"/>
      <c r="AD77" s="9"/>
      <c r="AE77" s="9"/>
      <c r="AF77" s="9"/>
      <c r="AG77" s="100"/>
      <c r="AH77" s="100"/>
      <c r="AI77" s="100"/>
      <c r="AJ77" s="9"/>
      <c r="AK77" s="9"/>
      <c r="AL77" s="78"/>
      <c r="AM77" s="78"/>
      <c r="AN77" s="78"/>
      <c r="AO77" s="70"/>
    </row>
    <row r="78" spans="1:47" s="4" customFormat="1" ht="15" customHeight="1" x14ac:dyDescent="0.25">
      <c r="A78" s="15"/>
      <c r="B78" s="78" t="s">
        <v>45</v>
      </c>
      <c r="C78" s="241"/>
      <c r="D78" s="178"/>
      <c r="E78" s="178"/>
      <c r="F78" s="181"/>
      <c r="G78" s="181"/>
      <c r="H78" s="181"/>
      <c r="I78" s="181"/>
      <c r="J78" s="181"/>
      <c r="K78" s="9"/>
      <c r="L78" s="139"/>
      <c r="M78" s="61"/>
      <c r="N78" s="141"/>
      <c r="O78" s="61"/>
      <c r="P78" s="61"/>
      <c r="Q78" s="61"/>
      <c r="R78" s="61"/>
      <c r="S78" s="61"/>
      <c r="T78" s="61"/>
      <c r="U78" s="33"/>
      <c r="V78" s="33"/>
      <c r="W78" s="33"/>
      <c r="X78" s="9"/>
      <c r="Y78" s="9"/>
      <c r="Z78" s="9"/>
      <c r="AA78" s="9"/>
      <c r="AB78" s="9"/>
      <c r="AC78" s="9"/>
      <c r="AD78" s="9"/>
      <c r="AE78" s="9"/>
      <c r="AF78" s="9"/>
      <c r="AG78" s="100"/>
      <c r="AH78" s="100"/>
      <c r="AI78" s="100"/>
      <c r="AJ78" s="9"/>
      <c r="AK78" s="9"/>
      <c r="AL78" s="78"/>
      <c r="AM78" s="78"/>
      <c r="AN78" s="78"/>
      <c r="AO78" s="70"/>
    </row>
    <row r="79" spans="1:47" s="4" customFormat="1" ht="15" customHeight="1" x14ac:dyDescent="0.25">
      <c r="A79" s="15"/>
      <c r="B79" s="78" t="s">
        <v>60</v>
      </c>
      <c r="C79" s="241"/>
      <c r="D79" s="178"/>
      <c r="E79" s="178">
        <v>1</v>
      </c>
      <c r="F79" s="178">
        <v>1</v>
      </c>
      <c r="G79" s="178">
        <v>1</v>
      </c>
      <c r="H79" s="178">
        <v>1</v>
      </c>
      <c r="I79" s="178">
        <v>1</v>
      </c>
      <c r="J79" s="178">
        <v>1</v>
      </c>
      <c r="K79" s="99">
        <f t="shared" ref="K79:K80" si="143">H79-F79</f>
        <v>0</v>
      </c>
      <c r="L79" s="139">
        <f t="shared" ref="L79:L80" si="144">K79/F79</f>
        <v>0</v>
      </c>
      <c r="M79" s="100">
        <f t="shared" ref="M79:M80" si="145">H79-G79</f>
        <v>0</v>
      </c>
      <c r="N79" s="141">
        <f t="shared" ref="N79:N80" si="146">M79/G79</f>
        <v>0</v>
      </c>
      <c r="O79" s="100">
        <f t="shared" ref="O79:O80" si="147">I79-H79</f>
        <v>0</v>
      </c>
      <c r="P79" s="61">
        <f t="shared" ref="P79:P80" si="148">O79/H79*100</f>
        <v>0</v>
      </c>
      <c r="Q79" s="100">
        <f t="shared" ref="Q79:Q80" si="149">J79-H79</f>
        <v>0</v>
      </c>
      <c r="R79" s="61">
        <f t="shared" ref="R79:R80" si="150">Q79/H79*100</f>
        <v>0</v>
      </c>
      <c r="S79" s="100">
        <f t="shared" ref="S79:S80" si="151">J79-I79</f>
        <v>0</v>
      </c>
      <c r="T79" s="61">
        <f t="shared" ref="T79:T80" si="152">S79/I79*100</f>
        <v>0</v>
      </c>
      <c r="U79" s="101"/>
      <c r="V79" s="101"/>
      <c r="W79" s="101"/>
      <c r="X79" s="99"/>
      <c r="Y79" s="99"/>
      <c r="Z79" s="99"/>
      <c r="AA79" s="99"/>
      <c r="AB79" s="99"/>
      <c r="AC79" s="99"/>
      <c r="AD79" s="99"/>
      <c r="AE79" s="99"/>
      <c r="AF79" s="99"/>
      <c r="AG79" s="100"/>
      <c r="AH79" s="100"/>
      <c r="AI79" s="100"/>
      <c r="AJ79" s="9"/>
      <c r="AK79" s="9"/>
      <c r="AL79" s="78"/>
      <c r="AM79" s="78"/>
      <c r="AN79" s="78"/>
      <c r="AO79" s="70"/>
    </row>
    <row r="80" spans="1:47" s="4" customFormat="1" ht="15" customHeight="1" x14ac:dyDescent="0.25">
      <c r="A80" s="15"/>
      <c r="B80" s="78" t="s">
        <v>72</v>
      </c>
      <c r="C80" s="241"/>
      <c r="D80" s="178"/>
      <c r="E80" s="178">
        <v>0.9</v>
      </c>
      <c r="F80" s="178">
        <v>0.9</v>
      </c>
      <c r="G80" s="178">
        <v>0.9</v>
      </c>
      <c r="H80" s="178">
        <v>0.9</v>
      </c>
      <c r="I80" s="178">
        <v>0.9</v>
      </c>
      <c r="J80" s="178">
        <v>0.9</v>
      </c>
      <c r="K80" s="99">
        <f t="shared" si="143"/>
        <v>0</v>
      </c>
      <c r="L80" s="139">
        <f t="shared" si="144"/>
        <v>0</v>
      </c>
      <c r="M80" s="100">
        <f t="shared" si="145"/>
        <v>0</v>
      </c>
      <c r="N80" s="141">
        <f t="shared" si="146"/>
        <v>0</v>
      </c>
      <c r="O80" s="100">
        <f t="shared" si="147"/>
        <v>0</v>
      </c>
      <c r="P80" s="61">
        <f t="shared" si="148"/>
        <v>0</v>
      </c>
      <c r="Q80" s="100">
        <f t="shared" si="149"/>
        <v>0</v>
      </c>
      <c r="R80" s="61">
        <f t="shared" si="150"/>
        <v>0</v>
      </c>
      <c r="S80" s="100">
        <f t="shared" si="151"/>
        <v>0</v>
      </c>
      <c r="T80" s="61">
        <f t="shared" si="152"/>
        <v>0</v>
      </c>
      <c r="U80" s="101"/>
      <c r="V80" s="101"/>
      <c r="W80" s="101"/>
      <c r="X80" s="99"/>
      <c r="Y80" s="99"/>
      <c r="Z80" s="99"/>
      <c r="AA80" s="99"/>
      <c r="AB80" s="99"/>
      <c r="AC80" s="99"/>
      <c r="AD80" s="99"/>
      <c r="AE80" s="99"/>
      <c r="AF80" s="99"/>
      <c r="AG80" s="100"/>
      <c r="AH80" s="100"/>
      <c r="AI80" s="100"/>
      <c r="AJ80" s="9"/>
      <c r="AK80" s="9"/>
      <c r="AL80" s="78"/>
      <c r="AM80" s="78"/>
      <c r="AN80" s="78"/>
      <c r="AO80" s="70"/>
    </row>
    <row r="81" spans="1:47" s="4" customFormat="1" ht="25.5" x14ac:dyDescent="0.25">
      <c r="A81" s="15" t="s">
        <v>169</v>
      </c>
      <c r="B81" s="78" t="s">
        <v>82</v>
      </c>
      <c r="C81" s="241"/>
      <c r="D81" s="178">
        <v>77.900000000000006</v>
      </c>
      <c r="E81" s="178">
        <v>81.099999999999994</v>
      </c>
      <c r="F81" s="178">
        <v>81.3</v>
      </c>
      <c r="G81" s="178">
        <v>81.5</v>
      </c>
      <c r="H81" s="178">
        <v>83.2</v>
      </c>
      <c r="I81" s="178">
        <v>84</v>
      </c>
      <c r="J81" s="178">
        <v>85</v>
      </c>
      <c r="K81" s="99">
        <f t="shared" ref="K81" si="153">H81-F81</f>
        <v>1.9000000000000057</v>
      </c>
      <c r="L81" s="139">
        <f t="shared" ref="L81" si="154">K81/F81</f>
        <v>2.3370233702337095E-2</v>
      </c>
      <c r="M81" s="100">
        <f t="shared" ref="M81" si="155">H81-G81</f>
        <v>1.7000000000000028</v>
      </c>
      <c r="N81" s="141">
        <f t="shared" ref="N81" si="156">M81/G81</f>
        <v>2.0858895705521508E-2</v>
      </c>
      <c r="O81" s="100">
        <f t="shared" ref="O81:O82" si="157">I81-H81</f>
        <v>0.79999999999999716</v>
      </c>
      <c r="P81" s="61">
        <f t="shared" ref="P81:P82" si="158">O81/H81*100</f>
        <v>0.96153846153845812</v>
      </c>
      <c r="Q81" s="100">
        <f t="shared" ref="Q81:Q82" si="159">J81-H81</f>
        <v>1.7999999999999972</v>
      </c>
      <c r="R81" s="61">
        <f t="shared" ref="R81:R82" si="160">Q81/H81*100</f>
        <v>2.1634615384615348</v>
      </c>
      <c r="S81" s="100">
        <f t="shared" ref="S81:S82" si="161">J81-I81</f>
        <v>1</v>
      </c>
      <c r="T81" s="61">
        <f t="shared" ref="T81:T82" si="162">S81/I81*100</f>
        <v>1.1904761904761905</v>
      </c>
      <c r="U81" s="101"/>
      <c r="V81" s="101"/>
      <c r="W81" s="101"/>
      <c r="X81" s="99"/>
      <c r="Y81" s="99"/>
      <c r="Z81" s="99"/>
      <c r="AA81" s="99"/>
      <c r="AB81" s="99"/>
      <c r="AC81" s="99"/>
      <c r="AD81" s="99"/>
      <c r="AE81" s="99"/>
      <c r="AF81" s="99"/>
      <c r="AG81" s="100">
        <v>81.7</v>
      </c>
      <c r="AH81" s="100">
        <v>83.3</v>
      </c>
      <c r="AI81" s="100">
        <v>84.4</v>
      </c>
      <c r="AJ81" s="99">
        <f>H81-AG81</f>
        <v>1.5</v>
      </c>
      <c r="AK81" s="9">
        <f>AJ81/AG81*100</f>
        <v>1.8359853121175032</v>
      </c>
      <c r="AL81" s="117">
        <f>I81-AH81</f>
        <v>0.70000000000000284</v>
      </c>
      <c r="AM81" s="38">
        <f>AL81/AH81*100</f>
        <v>0.84033613445378497</v>
      </c>
      <c r="AN81" s="117">
        <f>J81-AI81</f>
        <v>0.59999999999999432</v>
      </c>
      <c r="AO81" s="38">
        <f>AN81/AI81*100</f>
        <v>0.71090047393364253</v>
      </c>
      <c r="AP81" s="77"/>
      <c r="AQ81" s="77"/>
      <c r="AR81" s="77"/>
      <c r="AS81" s="77"/>
      <c r="AT81" s="77"/>
      <c r="AU81" s="77"/>
    </row>
    <row r="82" spans="1:47" s="25" customFormat="1" ht="25.5" x14ac:dyDescent="0.25">
      <c r="A82" s="112" t="s">
        <v>170</v>
      </c>
      <c r="B82" s="82" t="s">
        <v>162</v>
      </c>
      <c r="C82" s="48"/>
      <c r="D82" s="185">
        <v>12</v>
      </c>
      <c r="E82" s="185">
        <v>12</v>
      </c>
      <c r="F82" s="186">
        <v>11.9</v>
      </c>
      <c r="G82" s="186">
        <v>11.8</v>
      </c>
      <c r="H82" s="186">
        <v>11.7</v>
      </c>
      <c r="I82" s="186">
        <v>11.7</v>
      </c>
      <c r="J82" s="186">
        <v>11.7</v>
      </c>
      <c r="K82" s="99">
        <f t="shared" ref="K82" si="163">H82-F82</f>
        <v>-0.20000000000000107</v>
      </c>
      <c r="L82" s="139">
        <f t="shared" ref="L82" si="164">K82/F82</f>
        <v>-1.680672268907572E-2</v>
      </c>
      <c r="M82" s="100">
        <f t="shared" ref="M82" si="165">H82-G82</f>
        <v>-0.10000000000000142</v>
      </c>
      <c r="N82" s="141">
        <f t="shared" ref="N82" si="166">M82/G82</f>
        <v>-8.4745762711865603E-3</v>
      </c>
      <c r="O82" s="100">
        <f t="shared" si="157"/>
        <v>0</v>
      </c>
      <c r="P82" s="61">
        <f t="shared" si="158"/>
        <v>0</v>
      </c>
      <c r="Q82" s="100">
        <f t="shared" si="159"/>
        <v>0</v>
      </c>
      <c r="R82" s="61">
        <f t="shared" si="160"/>
        <v>0</v>
      </c>
      <c r="S82" s="100">
        <f t="shared" si="161"/>
        <v>0</v>
      </c>
      <c r="T82" s="61">
        <f t="shared" si="162"/>
        <v>0</v>
      </c>
      <c r="U82" s="188">
        <v>11.7</v>
      </c>
      <c r="V82" s="61">
        <f>H82-U82</f>
        <v>0</v>
      </c>
      <c r="W82" s="61">
        <f>V82/U82*100</f>
        <v>0</v>
      </c>
      <c r="X82" s="16"/>
      <c r="Y82" s="16"/>
      <c r="Z82" s="16"/>
      <c r="AA82" s="16"/>
      <c r="AB82" s="16"/>
      <c r="AC82" s="16"/>
      <c r="AD82" s="16"/>
      <c r="AE82" s="16"/>
      <c r="AF82" s="16"/>
      <c r="AG82" s="121"/>
      <c r="AH82" s="121"/>
      <c r="AI82" s="121"/>
      <c r="AJ82" s="16"/>
      <c r="AK82" s="16"/>
      <c r="AL82" s="16"/>
      <c r="AM82" s="16"/>
      <c r="AN82" s="16"/>
      <c r="AO82" s="16"/>
    </row>
    <row r="83" spans="1:47" s="25" customFormat="1" ht="39.75" customHeight="1" x14ac:dyDescent="0.25">
      <c r="A83" s="112" t="s">
        <v>173</v>
      </c>
      <c r="B83" s="84" t="s">
        <v>172</v>
      </c>
      <c r="C83" s="48"/>
      <c r="D83" s="185">
        <v>242.1</v>
      </c>
      <c r="E83" s="185">
        <v>207</v>
      </c>
      <c r="F83" s="185">
        <v>221.8</v>
      </c>
      <c r="G83" s="185">
        <v>236.5</v>
      </c>
      <c r="H83" s="185">
        <v>230</v>
      </c>
      <c r="I83" s="185">
        <v>225.5</v>
      </c>
      <c r="J83" s="185">
        <v>220.9</v>
      </c>
      <c r="K83" s="99">
        <f t="shared" ref="K83" si="167">H83-F83</f>
        <v>8.1999999999999886</v>
      </c>
      <c r="L83" s="139">
        <f t="shared" ref="L83" si="168">K83/F83</f>
        <v>3.697024346257885E-2</v>
      </c>
      <c r="M83" s="100">
        <f t="shared" ref="M83" si="169">H83-G83</f>
        <v>-6.5</v>
      </c>
      <c r="N83" s="141">
        <f t="shared" ref="N83" si="170">M83/G83</f>
        <v>-2.748414376321353E-2</v>
      </c>
      <c r="O83" s="100">
        <f t="shared" ref="O83" si="171">I83-H83</f>
        <v>-4.5</v>
      </c>
      <c r="P83" s="61">
        <f t="shared" ref="P83" si="172">O83/H83*100</f>
        <v>-1.956521739130435</v>
      </c>
      <c r="Q83" s="100">
        <f t="shared" ref="Q83" si="173">J83-H83</f>
        <v>-9.0999999999999943</v>
      </c>
      <c r="R83" s="61">
        <f t="shared" ref="R83" si="174">Q83/H83*100</f>
        <v>-3.9565217391304324</v>
      </c>
      <c r="S83" s="100">
        <f t="shared" ref="S83" si="175">J83-I83</f>
        <v>-4.5999999999999943</v>
      </c>
      <c r="T83" s="61">
        <f t="shared" ref="T83" si="176">S83/I83*100</f>
        <v>-2.0399113082039886</v>
      </c>
      <c r="U83" s="116"/>
      <c r="V83" s="116"/>
      <c r="W83" s="116"/>
      <c r="X83" s="16"/>
      <c r="Y83" s="16"/>
      <c r="Z83" s="16"/>
      <c r="AA83" s="16"/>
      <c r="AB83" s="16"/>
      <c r="AC83" s="16"/>
      <c r="AD83" s="16"/>
      <c r="AE83" s="16"/>
      <c r="AF83" s="16"/>
      <c r="AG83" s="121"/>
      <c r="AH83" s="121"/>
      <c r="AI83" s="121"/>
      <c r="AJ83" s="16"/>
      <c r="AK83" s="16"/>
      <c r="AL83" s="16"/>
      <c r="AM83" s="16"/>
      <c r="AN83" s="16"/>
      <c r="AO83" s="16"/>
    </row>
    <row r="84" spans="1:47" s="25" customFormat="1" ht="12.75" x14ac:dyDescent="0.25">
      <c r="A84" s="111"/>
      <c r="D84" s="26"/>
      <c r="E84" s="26"/>
      <c r="F84" s="26"/>
      <c r="G84" s="26"/>
      <c r="H84" s="26"/>
      <c r="I84" s="26"/>
      <c r="J84" s="26"/>
      <c r="K84" s="26"/>
      <c r="L84" s="136"/>
      <c r="M84" s="106"/>
      <c r="N84" s="145"/>
      <c r="O84" s="106"/>
      <c r="P84" s="106"/>
      <c r="Q84" s="106"/>
      <c r="R84" s="106"/>
      <c r="S84" s="106"/>
      <c r="T84" s="10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119"/>
      <c r="AH84" s="119"/>
      <c r="AI84" s="119"/>
      <c r="AJ84" s="26"/>
      <c r="AK84" s="26"/>
      <c r="AL84" s="26"/>
      <c r="AM84" s="26"/>
      <c r="AN84" s="26"/>
      <c r="AO84" s="26"/>
    </row>
    <row r="85" spans="1:47" s="25" customFormat="1" ht="12.75" x14ac:dyDescent="0.25">
      <c r="A85" s="111"/>
      <c r="D85" s="26"/>
      <c r="E85" s="26"/>
      <c r="F85" s="26"/>
      <c r="G85" s="26"/>
      <c r="H85" s="26"/>
      <c r="I85" s="26"/>
      <c r="J85" s="26"/>
      <c r="K85" s="26"/>
      <c r="L85" s="136"/>
      <c r="M85" s="106"/>
      <c r="N85" s="145"/>
      <c r="O85" s="106"/>
      <c r="P85" s="106"/>
      <c r="Q85" s="106"/>
      <c r="R85" s="106"/>
      <c r="S85" s="106"/>
      <c r="T85" s="10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119"/>
      <c r="AH85" s="119"/>
      <c r="AI85" s="119"/>
      <c r="AJ85" s="26"/>
      <c r="AK85" s="26"/>
      <c r="AL85" s="26"/>
      <c r="AM85" s="26"/>
      <c r="AN85" s="26"/>
      <c r="AO85" s="26"/>
    </row>
    <row r="86" spans="1:47" s="25" customFormat="1" ht="12.75" x14ac:dyDescent="0.25">
      <c r="A86" s="111"/>
      <c r="D86" s="26"/>
      <c r="E86" s="26"/>
      <c r="F86" s="26"/>
      <c r="G86" s="26"/>
      <c r="H86" s="26"/>
      <c r="I86" s="26"/>
      <c r="J86" s="26"/>
      <c r="K86" s="26"/>
      <c r="L86" s="136"/>
      <c r="M86" s="106"/>
      <c r="N86" s="145"/>
      <c r="O86" s="106"/>
      <c r="P86" s="106"/>
      <c r="Q86" s="106"/>
      <c r="R86" s="106"/>
      <c r="S86" s="106"/>
      <c r="T86" s="10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119"/>
      <c r="AH86" s="119"/>
      <c r="AI86" s="119"/>
      <c r="AJ86" s="26"/>
      <c r="AK86" s="26"/>
      <c r="AL86" s="26"/>
      <c r="AM86" s="26"/>
      <c r="AN86" s="26"/>
      <c r="AO86" s="26"/>
    </row>
    <row r="87" spans="1:47" s="25" customFormat="1" ht="12.75" x14ac:dyDescent="0.25">
      <c r="A87" s="111"/>
      <c r="D87" s="26"/>
      <c r="E87" s="26"/>
      <c r="F87" s="26"/>
      <c r="G87" s="26"/>
      <c r="H87" s="26"/>
      <c r="I87" s="26"/>
      <c r="J87" s="26"/>
      <c r="K87" s="26"/>
      <c r="L87" s="136"/>
      <c r="M87" s="106"/>
      <c r="N87" s="145"/>
      <c r="O87" s="106"/>
      <c r="P87" s="106"/>
      <c r="Q87" s="106"/>
      <c r="R87" s="106"/>
      <c r="S87" s="106"/>
      <c r="T87" s="10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119"/>
      <c r="AH87" s="119"/>
      <c r="AI87" s="119"/>
      <c r="AJ87" s="26"/>
      <c r="AK87" s="26"/>
      <c r="AL87" s="26"/>
      <c r="AM87" s="26"/>
      <c r="AN87" s="26"/>
      <c r="AO87" s="26"/>
    </row>
    <row r="88" spans="1:47" s="25" customFormat="1" ht="12.75" x14ac:dyDescent="0.25">
      <c r="A88" s="111"/>
      <c r="D88" s="26"/>
      <c r="E88" s="26"/>
      <c r="F88" s="26"/>
      <c r="G88" s="26"/>
      <c r="H88" s="26"/>
      <c r="I88" s="26"/>
      <c r="J88" s="26"/>
      <c r="K88" s="26"/>
      <c r="L88" s="136"/>
      <c r="M88" s="106"/>
      <c r="N88" s="145"/>
      <c r="O88" s="106"/>
      <c r="P88" s="106"/>
      <c r="Q88" s="106"/>
      <c r="R88" s="106"/>
      <c r="S88" s="106"/>
      <c r="T88" s="10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119"/>
      <c r="AH88" s="119"/>
      <c r="AI88" s="119"/>
      <c r="AJ88" s="26"/>
      <c r="AK88" s="26"/>
      <c r="AL88" s="26"/>
      <c r="AM88" s="26"/>
      <c r="AN88" s="26"/>
      <c r="AO88" s="26"/>
    </row>
    <row r="89" spans="1:47" s="25" customFormat="1" ht="12.75" x14ac:dyDescent="0.25">
      <c r="A89" s="111"/>
      <c r="D89" s="26"/>
      <c r="E89" s="26"/>
      <c r="F89" s="26"/>
      <c r="G89" s="26"/>
      <c r="H89" s="26"/>
      <c r="I89" s="26"/>
      <c r="J89" s="26"/>
      <c r="K89" s="26"/>
      <c r="L89" s="136"/>
      <c r="M89" s="106"/>
      <c r="N89" s="145"/>
      <c r="O89" s="106"/>
      <c r="P89" s="106"/>
      <c r="Q89" s="106"/>
      <c r="R89" s="106"/>
      <c r="S89" s="106"/>
      <c r="T89" s="10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119"/>
      <c r="AH89" s="119"/>
      <c r="AI89" s="119"/>
      <c r="AJ89" s="26"/>
      <c r="AK89" s="26"/>
      <c r="AL89" s="26"/>
      <c r="AM89" s="26"/>
      <c r="AN89" s="26"/>
      <c r="AO89" s="26"/>
    </row>
    <row r="90" spans="1:47" s="25" customFormat="1" ht="12.75" x14ac:dyDescent="0.25">
      <c r="A90" s="111"/>
      <c r="D90" s="26"/>
      <c r="E90" s="26"/>
      <c r="F90" s="26"/>
      <c r="G90" s="26"/>
      <c r="H90" s="26"/>
      <c r="I90" s="26"/>
      <c r="J90" s="26"/>
      <c r="K90" s="26"/>
      <c r="L90" s="136"/>
      <c r="M90" s="106"/>
      <c r="N90" s="145"/>
      <c r="O90" s="106"/>
      <c r="P90" s="106"/>
      <c r="Q90" s="106"/>
      <c r="R90" s="106"/>
      <c r="S90" s="106"/>
      <c r="T90" s="10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119"/>
      <c r="AH90" s="119"/>
      <c r="AI90" s="119"/>
      <c r="AJ90" s="26"/>
      <c r="AK90" s="26"/>
      <c r="AL90" s="26"/>
      <c r="AM90" s="26"/>
      <c r="AN90" s="26"/>
      <c r="AO90" s="26"/>
    </row>
    <row r="91" spans="1:47" s="25" customFormat="1" ht="12.75" x14ac:dyDescent="0.25">
      <c r="A91" s="111"/>
      <c r="D91" s="26"/>
      <c r="E91" s="26"/>
      <c r="F91" s="26"/>
      <c r="G91" s="26"/>
      <c r="H91" s="26"/>
      <c r="I91" s="26"/>
      <c r="J91" s="26"/>
      <c r="K91" s="26"/>
      <c r="L91" s="136"/>
      <c r="M91" s="106"/>
      <c r="N91" s="145"/>
      <c r="O91" s="106"/>
      <c r="P91" s="106"/>
      <c r="Q91" s="106"/>
      <c r="R91" s="106"/>
      <c r="S91" s="106"/>
      <c r="T91" s="10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119"/>
      <c r="AH91" s="119"/>
      <c r="AI91" s="119"/>
      <c r="AJ91" s="26"/>
      <c r="AK91" s="26"/>
      <c r="AL91" s="26"/>
      <c r="AM91" s="26"/>
      <c r="AN91" s="26"/>
      <c r="AO91" s="26"/>
    </row>
    <row r="92" spans="1:47" s="25" customFormat="1" ht="12.75" x14ac:dyDescent="0.25">
      <c r="A92" s="111"/>
      <c r="D92" s="26"/>
      <c r="E92" s="26"/>
      <c r="F92" s="26"/>
      <c r="G92" s="26"/>
      <c r="H92" s="26"/>
      <c r="I92" s="26"/>
      <c r="J92" s="26"/>
      <c r="K92" s="26"/>
      <c r="L92" s="136"/>
      <c r="M92" s="106"/>
      <c r="N92" s="145"/>
      <c r="O92" s="106"/>
      <c r="P92" s="106"/>
      <c r="Q92" s="106"/>
      <c r="R92" s="106"/>
      <c r="S92" s="106"/>
      <c r="T92" s="10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119"/>
      <c r="AH92" s="119"/>
      <c r="AI92" s="119"/>
      <c r="AJ92" s="26"/>
      <c r="AK92" s="26"/>
      <c r="AL92" s="26"/>
      <c r="AM92" s="26"/>
      <c r="AN92" s="26"/>
      <c r="AO92" s="26"/>
    </row>
    <row r="93" spans="1:47" s="25" customFormat="1" ht="12.75" x14ac:dyDescent="0.25">
      <c r="A93" s="111"/>
      <c r="D93" s="26"/>
      <c r="E93" s="26"/>
      <c r="F93" s="26"/>
      <c r="G93" s="26"/>
      <c r="H93" s="26"/>
      <c r="I93" s="26"/>
      <c r="J93" s="26"/>
      <c r="K93" s="26"/>
      <c r="L93" s="136"/>
      <c r="M93" s="106"/>
      <c r="N93" s="145"/>
      <c r="O93" s="106"/>
      <c r="P93" s="106"/>
      <c r="Q93" s="106"/>
      <c r="R93" s="106"/>
      <c r="S93" s="106"/>
      <c r="T93" s="10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119"/>
      <c r="AH93" s="119"/>
      <c r="AI93" s="119"/>
      <c r="AJ93" s="26"/>
      <c r="AK93" s="26"/>
      <c r="AL93" s="26"/>
      <c r="AM93" s="26"/>
      <c r="AN93" s="26"/>
      <c r="AO93" s="26"/>
    </row>
    <row r="94" spans="1:47" s="25" customFormat="1" ht="12.75" x14ac:dyDescent="0.25">
      <c r="A94" s="111"/>
      <c r="D94" s="26"/>
      <c r="E94" s="26"/>
      <c r="F94" s="26"/>
      <c r="G94" s="26"/>
      <c r="H94" s="26"/>
      <c r="I94" s="26"/>
      <c r="J94" s="26"/>
      <c r="K94" s="26"/>
      <c r="L94" s="136"/>
      <c r="M94" s="106"/>
      <c r="N94" s="145"/>
      <c r="O94" s="106"/>
      <c r="P94" s="106"/>
      <c r="Q94" s="106"/>
      <c r="R94" s="106"/>
      <c r="S94" s="106"/>
      <c r="T94" s="10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119"/>
      <c r="AH94" s="119"/>
      <c r="AI94" s="119"/>
      <c r="AJ94" s="26"/>
      <c r="AK94" s="26"/>
      <c r="AL94" s="26"/>
      <c r="AM94" s="26"/>
      <c r="AN94" s="26"/>
      <c r="AO94" s="26"/>
    </row>
    <row r="95" spans="1:47" s="25" customFormat="1" ht="12.75" x14ac:dyDescent="0.25">
      <c r="A95" s="111"/>
      <c r="D95" s="26"/>
      <c r="E95" s="26"/>
      <c r="F95" s="26"/>
      <c r="G95" s="26"/>
      <c r="H95" s="26"/>
      <c r="I95" s="26"/>
      <c r="J95" s="26"/>
      <c r="K95" s="26"/>
      <c r="L95" s="136"/>
      <c r="M95" s="106"/>
      <c r="N95" s="145"/>
      <c r="O95" s="106"/>
      <c r="P95" s="106"/>
      <c r="Q95" s="106"/>
      <c r="R95" s="106"/>
      <c r="S95" s="106"/>
      <c r="T95" s="10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119"/>
      <c r="AH95" s="119"/>
      <c r="AI95" s="119"/>
      <c r="AJ95" s="26"/>
      <c r="AK95" s="26"/>
      <c r="AL95" s="26"/>
      <c r="AM95" s="26"/>
      <c r="AN95" s="26"/>
      <c r="AO95" s="26"/>
    </row>
    <row r="96" spans="1:47" s="25" customFormat="1" ht="12.75" x14ac:dyDescent="0.25">
      <c r="A96" s="111"/>
      <c r="D96" s="26"/>
      <c r="E96" s="26"/>
      <c r="F96" s="26"/>
      <c r="G96" s="26"/>
      <c r="H96" s="26"/>
      <c r="I96" s="26"/>
      <c r="J96" s="26"/>
      <c r="K96" s="26"/>
      <c r="L96" s="136"/>
      <c r="M96" s="106"/>
      <c r="N96" s="145"/>
      <c r="O96" s="106"/>
      <c r="P96" s="106"/>
      <c r="Q96" s="106"/>
      <c r="R96" s="106"/>
      <c r="S96" s="106"/>
      <c r="T96" s="10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119"/>
      <c r="AH96" s="119"/>
      <c r="AI96" s="119"/>
      <c r="AJ96" s="26"/>
      <c r="AK96" s="26"/>
      <c r="AL96" s="26"/>
      <c r="AM96" s="26"/>
      <c r="AN96" s="26"/>
      <c r="AO96" s="26"/>
    </row>
    <row r="97" spans="1:41" s="25" customFormat="1" ht="12.75" x14ac:dyDescent="0.25">
      <c r="A97" s="111"/>
      <c r="D97" s="26"/>
      <c r="E97" s="26"/>
      <c r="F97" s="26"/>
      <c r="G97" s="26"/>
      <c r="H97" s="26"/>
      <c r="I97" s="26"/>
      <c r="J97" s="26"/>
      <c r="K97" s="26"/>
      <c r="L97" s="136"/>
      <c r="M97" s="106"/>
      <c r="N97" s="145"/>
      <c r="O97" s="106"/>
      <c r="P97" s="106"/>
      <c r="Q97" s="106"/>
      <c r="R97" s="106"/>
      <c r="S97" s="106"/>
      <c r="T97" s="10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119"/>
      <c r="AH97" s="119"/>
      <c r="AI97" s="119"/>
      <c r="AJ97" s="26"/>
      <c r="AK97" s="26"/>
      <c r="AL97" s="26"/>
      <c r="AM97" s="26"/>
      <c r="AN97" s="26"/>
      <c r="AO97" s="26"/>
    </row>
    <row r="98" spans="1:41" s="25" customFormat="1" ht="12.75" x14ac:dyDescent="0.25">
      <c r="A98" s="111"/>
      <c r="D98" s="26"/>
      <c r="E98" s="26"/>
      <c r="F98" s="26"/>
      <c r="G98" s="26"/>
      <c r="H98" s="26"/>
      <c r="I98" s="26"/>
      <c r="J98" s="26"/>
      <c r="K98" s="26"/>
      <c r="L98" s="136"/>
      <c r="M98" s="106"/>
      <c r="N98" s="145"/>
      <c r="O98" s="106"/>
      <c r="P98" s="106"/>
      <c r="Q98" s="106"/>
      <c r="R98" s="106"/>
      <c r="S98" s="106"/>
      <c r="T98" s="10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119"/>
      <c r="AH98" s="119"/>
      <c r="AI98" s="119"/>
      <c r="AJ98" s="26"/>
      <c r="AK98" s="26"/>
      <c r="AL98" s="26"/>
      <c r="AM98" s="26"/>
      <c r="AN98" s="26"/>
      <c r="AO98" s="26"/>
    </row>
    <row r="99" spans="1:41" s="25" customFormat="1" ht="12.75" x14ac:dyDescent="0.25">
      <c r="A99" s="111"/>
      <c r="D99" s="26"/>
      <c r="E99" s="26"/>
      <c r="F99" s="26"/>
      <c r="G99" s="26"/>
      <c r="H99" s="26"/>
      <c r="I99" s="26"/>
      <c r="J99" s="26"/>
      <c r="K99" s="26"/>
      <c r="L99" s="136"/>
      <c r="M99" s="106"/>
      <c r="N99" s="145"/>
      <c r="O99" s="106"/>
      <c r="P99" s="106"/>
      <c r="Q99" s="106"/>
      <c r="R99" s="106"/>
      <c r="S99" s="106"/>
      <c r="T99" s="10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119"/>
      <c r="AH99" s="119"/>
      <c r="AI99" s="119"/>
      <c r="AJ99" s="26"/>
      <c r="AK99" s="26"/>
      <c r="AL99" s="26"/>
      <c r="AM99" s="26"/>
      <c r="AN99" s="26"/>
      <c r="AO99" s="26"/>
    </row>
    <row r="100" spans="1:41" s="25" customFormat="1" ht="12.75" x14ac:dyDescent="0.25">
      <c r="A100" s="111"/>
      <c r="D100" s="26"/>
      <c r="E100" s="26"/>
      <c r="F100" s="26"/>
      <c r="G100" s="26"/>
      <c r="H100" s="26"/>
      <c r="I100" s="26"/>
      <c r="J100" s="26"/>
      <c r="K100" s="26"/>
      <c r="L100" s="136"/>
      <c r="M100" s="106"/>
      <c r="N100" s="145"/>
      <c r="O100" s="106"/>
      <c r="P100" s="106"/>
      <c r="Q100" s="106"/>
      <c r="R100" s="106"/>
      <c r="S100" s="106"/>
      <c r="T100" s="10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119"/>
      <c r="AH100" s="119"/>
      <c r="AI100" s="119"/>
      <c r="AJ100" s="26"/>
      <c r="AK100" s="26"/>
      <c r="AL100" s="26"/>
      <c r="AM100" s="26"/>
      <c r="AN100" s="26"/>
      <c r="AO100" s="26"/>
    </row>
    <row r="101" spans="1:41" s="25" customFormat="1" ht="12.75" x14ac:dyDescent="0.25">
      <c r="A101" s="111"/>
      <c r="D101" s="26"/>
      <c r="E101" s="26"/>
      <c r="F101" s="26"/>
      <c r="G101" s="26"/>
      <c r="H101" s="26"/>
      <c r="I101" s="26"/>
      <c r="J101" s="26"/>
      <c r="K101" s="26"/>
      <c r="L101" s="136"/>
      <c r="M101" s="106"/>
      <c r="N101" s="145"/>
      <c r="O101" s="106"/>
      <c r="P101" s="106"/>
      <c r="Q101" s="106"/>
      <c r="R101" s="106"/>
      <c r="S101" s="106"/>
      <c r="T101" s="10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119"/>
      <c r="AH101" s="119"/>
      <c r="AI101" s="119"/>
      <c r="AJ101" s="26"/>
      <c r="AK101" s="26"/>
      <c r="AL101" s="26"/>
      <c r="AM101" s="26"/>
      <c r="AN101" s="26"/>
      <c r="AO101" s="26"/>
    </row>
    <row r="102" spans="1:41" s="25" customFormat="1" ht="12.75" x14ac:dyDescent="0.25">
      <c r="A102" s="111"/>
      <c r="D102" s="26"/>
      <c r="E102" s="26"/>
      <c r="F102" s="26"/>
      <c r="G102" s="26"/>
      <c r="H102" s="26"/>
      <c r="I102" s="26"/>
      <c r="J102" s="26"/>
      <c r="K102" s="26"/>
      <c r="L102" s="136"/>
      <c r="M102" s="106"/>
      <c r="N102" s="145"/>
      <c r="O102" s="106"/>
      <c r="P102" s="106"/>
      <c r="Q102" s="106"/>
      <c r="R102" s="106"/>
      <c r="S102" s="106"/>
      <c r="T102" s="10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119"/>
      <c r="AH102" s="119"/>
      <c r="AI102" s="119"/>
      <c r="AJ102" s="26"/>
      <c r="AK102" s="26"/>
      <c r="AL102" s="26"/>
      <c r="AM102" s="26"/>
      <c r="AN102" s="26"/>
      <c r="AO102" s="26"/>
    </row>
    <row r="103" spans="1:41" s="25" customFormat="1" ht="12.75" x14ac:dyDescent="0.25">
      <c r="A103" s="111"/>
      <c r="D103" s="26"/>
      <c r="E103" s="26"/>
      <c r="F103" s="26"/>
      <c r="G103" s="26"/>
      <c r="H103" s="26"/>
      <c r="I103" s="26"/>
      <c r="J103" s="26"/>
      <c r="K103" s="26"/>
      <c r="L103" s="136"/>
      <c r="M103" s="106"/>
      <c r="N103" s="145"/>
      <c r="O103" s="106"/>
      <c r="P103" s="106"/>
      <c r="Q103" s="106"/>
      <c r="R103" s="106"/>
      <c r="S103" s="106"/>
      <c r="T103" s="10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119"/>
      <c r="AH103" s="119"/>
      <c r="AI103" s="119"/>
      <c r="AJ103" s="26"/>
      <c r="AK103" s="26"/>
      <c r="AL103" s="26"/>
      <c r="AM103" s="26"/>
      <c r="AN103" s="26"/>
      <c r="AO103" s="26"/>
    </row>
    <row r="104" spans="1:41" s="25" customFormat="1" ht="12.75" x14ac:dyDescent="0.25">
      <c r="A104" s="111"/>
      <c r="D104" s="26"/>
      <c r="E104" s="26"/>
      <c r="F104" s="26"/>
      <c r="G104" s="26"/>
      <c r="H104" s="26"/>
      <c r="I104" s="26"/>
      <c r="J104" s="26"/>
      <c r="K104" s="26"/>
      <c r="L104" s="136"/>
      <c r="M104" s="106"/>
      <c r="N104" s="145"/>
      <c r="O104" s="106"/>
      <c r="P104" s="106"/>
      <c r="Q104" s="106"/>
      <c r="R104" s="106"/>
      <c r="S104" s="106"/>
      <c r="T104" s="10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119"/>
      <c r="AH104" s="119"/>
      <c r="AI104" s="119"/>
      <c r="AJ104" s="26"/>
      <c r="AK104" s="26"/>
      <c r="AL104" s="26"/>
      <c r="AM104" s="26"/>
      <c r="AN104" s="26"/>
      <c r="AO104" s="26"/>
    </row>
    <row r="105" spans="1:41" s="25" customFormat="1" ht="12.75" x14ac:dyDescent="0.25">
      <c r="A105" s="111"/>
      <c r="D105" s="26"/>
      <c r="E105" s="26"/>
      <c r="F105" s="26"/>
      <c r="G105" s="26"/>
      <c r="H105" s="26"/>
      <c r="I105" s="26"/>
      <c r="J105" s="26"/>
      <c r="K105" s="26"/>
      <c r="L105" s="136"/>
      <c r="M105" s="106"/>
      <c r="N105" s="145"/>
      <c r="O105" s="106"/>
      <c r="P105" s="106"/>
      <c r="Q105" s="106"/>
      <c r="R105" s="106"/>
      <c r="S105" s="106"/>
      <c r="T105" s="10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119"/>
      <c r="AH105" s="119"/>
      <c r="AI105" s="119"/>
      <c r="AJ105" s="26"/>
      <c r="AK105" s="26"/>
      <c r="AL105" s="26"/>
      <c r="AM105" s="26"/>
      <c r="AN105" s="26"/>
      <c r="AO105" s="26"/>
    </row>
    <row r="106" spans="1:41" s="25" customFormat="1" ht="12.75" x14ac:dyDescent="0.25">
      <c r="A106" s="111"/>
      <c r="D106" s="26"/>
      <c r="E106" s="26"/>
      <c r="F106" s="26"/>
      <c r="G106" s="26"/>
      <c r="H106" s="26"/>
      <c r="I106" s="26"/>
      <c r="J106" s="26"/>
      <c r="K106" s="26"/>
      <c r="L106" s="136"/>
      <c r="M106" s="106"/>
      <c r="N106" s="145"/>
      <c r="O106" s="106"/>
      <c r="P106" s="106"/>
      <c r="Q106" s="106"/>
      <c r="R106" s="106"/>
      <c r="S106" s="106"/>
      <c r="T106" s="10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119"/>
      <c r="AH106" s="119"/>
      <c r="AI106" s="119"/>
      <c r="AJ106" s="26"/>
      <c r="AK106" s="26"/>
      <c r="AL106" s="26"/>
      <c r="AM106" s="26"/>
      <c r="AN106" s="26"/>
      <c r="AO106" s="26"/>
    </row>
    <row r="107" spans="1:41" s="25" customFormat="1" ht="12.75" x14ac:dyDescent="0.25">
      <c r="A107" s="111"/>
      <c r="D107" s="26"/>
      <c r="E107" s="26"/>
      <c r="F107" s="26"/>
      <c r="G107" s="26"/>
      <c r="H107" s="26"/>
      <c r="I107" s="26"/>
      <c r="J107" s="26"/>
      <c r="K107" s="26"/>
      <c r="L107" s="136"/>
      <c r="M107" s="106"/>
      <c r="N107" s="145"/>
      <c r="O107" s="106"/>
      <c r="P107" s="106"/>
      <c r="Q107" s="106"/>
      <c r="R107" s="106"/>
      <c r="S107" s="106"/>
      <c r="T107" s="10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119"/>
      <c r="AH107" s="119"/>
      <c r="AI107" s="119"/>
      <c r="AJ107" s="26"/>
      <c r="AK107" s="26"/>
      <c r="AL107" s="26"/>
      <c r="AM107" s="26"/>
      <c r="AN107" s="26"/>
      <c r="AO107" s="26"/>
    </row>
    <row r="108" spans="1:41" s="25" customFormat="1" ht="12.75" x14ac:dyDescent="0.25">
      <c r="A108" s="111"/>
      <c r="D108" s="26"/>
      <c r="E108" s="26"/>
      <c r="F108" s="26"/>
      <c r="G108" s="26"/>
      <c r="H108" s="26"/>
      <c r="I108" s="26"/>
      <c r="J108" s="26"/>
      <c r="K108" s="26"/>
      <c r="L108" s="136"/>
      <c r="M108" s="106"/>
      <c r="N108" s="145"/>
      <c r="O108" s="106"/>
      <c r="P108" s="106"/>
      <c r="Q108" s="106"/>
      <c r="R108" s="106"/>
      <c r="S108" s="106"/>
      <c r="T108" s="10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119"/>
      <c r="AH108" s="119"/>
      <c r="AI108" s="119"/>
      <c r="AJ108" s="26"/>
      <c r="AK108" s="26"/>
      <c r="AL108" s="26"/>
      <c r="AM108" s="26"/>
      <c r="AN108" s="26"/>
      <c r="AO108" s="26"/>
    </row>
    <row r="109" spans="1:41" s="25" customFormat="1" ht="12.75" x14ac:dyDescent="0.25">
      <c r="A109" s="111"/>
      <c r="D109" s="26"/>
      <c r="E109" s="26"/>
      <c r="F109" s="26"/>
      <c r="G109" s="26"/>
      <c r="H109" s="26"/>
      <c r="I109" s="26"/>
      <c r="J109" s="26"/>
      <c r="K109" s="26"/>
      <c r="L109" s="136"/>
      <c r="M109" s="106"/>
      <c r="N109" s="145"/>
      <c r="O109" s="106"/>
      <c r="P109" s="106"/>
      <c r="Q109" s="106"/>
      <c r="R109" s="106"/>
      <c r="S109" s="106"/>
      <c r="T109" s="10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119"/>
      <c r="AH109" s="119"/>
      <c r="AI109" s="119"/>
      <c r="AJ109" s="26"/>
      <c r="AK109" s="26"/>
      <c r="AL109" s="26"/>
      <c r="AM109" s="26"/>
      <c r="AN109" s="26"/>
      <c r="AO109" s="26"/>
    </row>
    <row r="110" spans="1:41" s="25" customFormat="1" ht="12.75" x14ac:dyDescent="0.25">
      <c r="A110" s="111"/>
      <c r="D110" s="26"/>
      <c r="E110" s="26"/>
      <c r="F110" s="26"/>
      <c r="G110" s="26"/>
      <c r="H110" s="26"/>
      <c r="I110" s="26"/>
      <c r="J110" s="26"/>
      <c r="K110" s="26"/>
      <c r="L110" s="136"/>
      <c r="M110" s="106"/>
      <c r="N110" s="145"/>
      <c r="O110" s="106"/>
      <c r="P110" s="106"/>
      <c r="Q110" s="106"/>
      <c r="R110" s="106"/>
      <c r="S110" s="106"/>
      <c r="T110" s="10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119"/>
      <c r="AH110" s="119"/>
      <c r="AI110" s="119"/>
      <c r="AJ110" s="26"/>
      <c r="AK110" s="26"/>
      <c r="AL110" s="26"/>
      <c r="AM110" s="26"/>
      <c r="AN110" s="26"/>
      <c r="AO110" s="26"/>
    </row>
    <row r="111" spans="1:41" s="25" customFormat="1" ht="12.75" x14ac:dyDescent="0.25">
      <c r="A111" s="111"/>
      <c r="D111" s="26"/>
      <c r="E111" s="26"/>
      <c r="F111" s="26"/>
      <c r="G111" s="26"/>
      <c r="H111" s="26"/>
      <c r="I111" s="26"/>
      <c r="J111" s="26"/>
      <c r="K111" s="26"/>
      <c r="L111" s="136"/>
      <c r="M111" s="106"/>
      <c r="N111" s="145"/>
      <c r="O111" s="106"/>
      <c r="P111" s="106"/>
      <c r="Q111" s="106"/>
      <c r="R111" s="106"/>
      <c r="S111" s="106"/>
      <c r="T111" s="10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119"/>
      <c r="AH111" s="119"/>
      <c r="AI111" s="119"/>
      <c r="AJ111" s="26"/>
      <c r="AK111" s="26"/>
      <c r="AL111" s="26"/>
      <c r="AM111" s="26"/>
      <c r="AN111" s="26"/>
      <c r="AO111" s="26"/>
    </row>
    <row r="112" spans="1:41" s="25" customFormat="1" ht="12.75" x14ac:dyDescent="0.25">
      <c r="A112" s="111"/>
      <c r="D112" s="26"/>
      <c r="E112" s="26"/>
      <c r="F112" s="26"/>
      <c r="G112" s="26"/>
      <c r="H112" s="26"/>
      <c r="I112" s="26"/>
      <c r="J112" s="26"/>
      <c r="K112" s="26"/>
      <c r="L112" s="136"/>
      <c r="M112" s="106"/>
      <c r="N112" s="145"/>
      <c r="O112" s="106"/>
      <c r="P112" s="106"/>
      <c r="Q112" s="106"/>
      <c r="R112" s="106"/>
      <c r="S112" s="106"/>
      <c r="T112" s="10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119"/>
      <c r="AH112" s="119"/>
      <c r="AI112" s="119"/>
      <c r="AJ112" s="26"/>
      <c r="AK112" s="26"/>
      <c r="AL112" s="26"/>
      <c r="AM112" s="26"/>
      <c r="AN112" s="26"/>
      <c r="AO112" s="26"/>
    </row>
    <row r="113" spans="1:41" s="25" customFormat="1" ht="12.75" x14ac:dyDescent="0.25">
      <c r="A113" s="111"/>
      <c r="D113" s="26"/>
      <c r="E113" s="26"/>
      <c r="F113" s="26"/>
      <c r="G113" s="26"/>
      <c r="H113" s="26"/>
      <c r="I113" s="26"/>
      <c r="J113" s="26"/>
      <c r="K113" s="26"/>
      <c r="L113" s="136"/>
      <c r="M113" s="106"/>
      <c r="N113" s="145"/>
      <c r="O113" s="106"/>
      <c r="P113" s="106"/>
      <c r="Q113" s="106"/>
      <c r="R113" s="106"/>
      <c r="S113" s="106"/>
      <c r="T113" s="10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119"/>
      <c r="AH113" s="119"/>
      <c r="AI113" s="119"/>
      <c r="AJ113" s="26"/>
      <c r="AK113" s="26"/>
      <c r="AL113" s="26"/>
      <c r="AM113" s="26"/>
      <c r="AN113" s="26"/>
      <c r="AO113" s="26"/>
    </row>
    <row r="114" spans="1:41" s="25" customFormat="1" ht="12.75" x14ac:dyDescent="0.25">
      <c r="A114" s="111"/>
      <c r="D114" s="26"/>
      <c r="E114" s="26"/>
      <c r="F114" s="26"/>
      <c r="G114" s="26"/>
      <c r="H114" s="26"/>
      <c r="I114" s="26"/>
      <c r="J114" s="26"/>
      <c r="K114" s="26"/>
      <c r="L114" s="136"/>
      <c r="M114" s="106"/>
      <c r="N114" s="145"/>
      <c r="O114" s="106"/>
      <c r="P114" s="106"/>
      <c r="Q114" s="106"/>
      <c r="R114" s="106"/>
      <c r="S114" s="106"/>
      <c r="T114" s="10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119"/>
      <c r="AH114" s="119"/>
      <c r="AI114" s="119"/>
      <c r="AJ114" s="26"/>
      <c r="AK114" s="26"/>
      <c r="AL114" s="26"/>
      <c r="AM114" s="26"/>
      <c r="AN114" s="26"/>
      <c r="AO114" s="26"/>
    </row>
    <row r="115" spans="1:41" s="25" customFormat="1" ht="12.75" x14ac:dyDescent="0.25">
      <c r="A115" s="111"/>
      <c r="D115" s="26"/>
      <c r="E115" s="26"/>
      <c r="F115" s="26"/>
      <c r="G115" s="26"/>
      <c r="H115" s="26"/>
      <c r="I115" s="26"/>
      <c r="J115" s="26"/>
      <c r="K115" s="26"/>
      <c r="L115" s="136"/>
      <c r="M115" s="106"/>
      <c r="N115" s="145"/>
      <c r="O115" s="106"/>
      <c r="P115" s="106"/>
      <c r="Q115" s="106"/>
      <c r="R115" s="106"/>
      <c r="S115" s="106"/>
      <c r="T115" s="10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119"/>
      <c r="AH115" s="119"/>
      <c r="AI115" s="119"/>
      <c r="AJ115" s="26"/>
      <c r="AK115" s="26"/>
      <c r="AL115" s="26"/>
      <c r="AM115" s="26"/>
      <c r="AN115" s="26"/>
      <c r="AO115" s="26"/>
    </row>
    <row r="116" spans="1:41" s="25" customFormat="1" ht="12.75" x14ac:dyDescent="0.25">
      <c r="A116" s="111"/>
      <c r="D116" s="26"/>
      <c r="E116" s="26"/>
      <c r="F116" s="26"/>
      <c r="G116" s="26"/>
      <c r="H116" s="26"/>
      <c r="I116" s="26"/>
      <c r="J116" s="26"/>
      <c r="K116" s="26"/>
      <c r="L116" s="136"/>
      <c r="M116" s="106"/>
      <c r="N116" s="145"/>
      <c r="O116" s="106"/>
      <c r="P116" s="106"/>
      <c r="Q116" s="106"/>
      <c r="R116" s="106"/>
      <c r="S116" s="106"/>
      <c r="T116" s="10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119"/>
      <c r="AH116" s="119"/>
      <c r="AI116" s="119"/>
      <c r="AJ116" s="26"/>
      <c r="AK116" s="26"/>
      <c r="AL116" s="26"/>
      <c r="AM116" s="26"/>
      <c r="AN116" s="26"/>
      <c r="AO116" s="26"/>
    </row>
    <row r="117" spans="1:41" s="25" customFormat="1" ht="12.75" x14ac:dyDescent="0.25">
      <c r="A117" s="111"/>
      <c r="D117" s="26"/>
      <c r="E117" s="26"/>
      <c r="F117" s="26"/>
      <c r="G117" s="26"/>
      <c r="H117" s="26"/>
      <c r="I117" s="26"/>
      <c r="J117" s="26"/>
      <c r="K117" s="26"/>
      <c r="L117" s="136"/>
      <c r="M117" s="106"/>
      <c r="N117" s="145"/>
      <c r="O117" s="106"/>
      <c r="P117" s="106"/>
      <c r="Q117" s="106"/>
      <c r="R117" s="106"/>
      <c r="S117" s="106"/>
      <c r="T117" s="10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119"/>
      <c r="AH117" s="119"/>
      <c r="AI117" s="119"/>
      <c r="AJ117" s="26"/>
      <c r="AK117" s="26"/>
      <c r="AL117" s="26"/>
      <c r="AM117" s="26"/>
      <c r="AN117" s="26"/>
      <c r="AO117" s="26"/>
    </row>
    <row r="118" spans="1:41" s="25" customFormat="1" ht="12.75" x14ac:dyDescent="0.25">
      <c r="A118" s="111"/>
      <c r="D118" s="26"/>
      <c r="E118" s="26"/>
      <c r="F118" s="26"/>
      <c r="G118" s="26"/>
      <c r="H118" s="26"/>
      <c r="I118" s="26"/>
      <c r="J118" s="26"/>
      <c r="K118" s="26"/>
      <c r="L118" s="136"/>
      <c r="M118" s="106"/>
      <c r="N118" s="145"/>
      <c r="O118" s="106"/>
      <c r="P118" s="106"/>
      <c r="Q118" s="106"/>
      <c r="R118" s="106"/>
      <c r="S118" s="106"/>
      <c r="T118" s="10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119"/>
      <c r="AH118" s="119"/>
      <c r="AI118" s="119"/>
      <c r="AJ118" s="26"/>
      <c r="AK118" s="26"/>
      <c r="AL118" s="26"/>
      <c r="AM118" s="26"/>
      <c r="AN118" s="26"/>
      <c r="AO118" s="26"/>
    </row>
    <row r="119" spans="1:41" s="25" customFormat="1" ht="12.75" x14ac:dyDescent="0.25">
      <c r="A119" s="111"/>
      <c r="D119" s="26"/>
      <c r="E119" s="26"/>
      <c r="F119" s="26"/>
      <c r="G119" s="26"/>
      <c r="H119" s="26"/>
      <c r="I119" s="26"/>
      <c r="J119" s="26"/>
      <c r="K119" s="26"/>
      <c r="L119" s="136"/>
      <c r="M119" s="106"/>
      <c r="N119" s="145"/>
      <c r="O119" s="106"/>
      <c r="P119" s="106"/>
      <c r="Q119" s="106"/>
      <c r="R119" s="106"/>
      <c r="S119" s="106"/>
      <c r="T119" s="10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119"/>
      <c r="AH119" s="119"/>
      <c r="AI119" s="119"/>
      <c r="AJ119" s="26"/>
      <c r="AK119" s="26"/>
      <c r="AL119" s="26"/>
      <c r="AM119" s="26"/>
      <c r="AN119" s="26"/>
      <c r="AO119" s="26"/>
    </row>
    <row r="120" spans="1:41" s="25" customFormat="1" ht="12.75" x14ac:dyDescent="0.25">
      <c r="A120" s="111"/>
      <c r="D120" s="26"/>
      <c r="E120" s="26"/>
      <c r="F120" s="26"/>
      <c r="G120" s="26"/>
      <c r="H120" s="26"/>
      <c r="I120" s="26"/>
      <c r="J120" s="26"/>
      <c r="K120" s="26"/>
      <c r="L120" s="136"/>
      <c r="M120" s="106"/>
      <c r="N120" s="145"/>
      <c r="O120" s="106"/>
      <c r="P120" s="106"/>
      <c r="Q120" s="106"/>
      <c r="R120" s="106"/>
      <c r="S120" s="106"/>
      <c r="T120" s="10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119"/>
      <c r="AH120" s="119"/>
      <c r="AI120" s="119"/>
      <c r="AJ120" s="26"/>
      <c r="AK120" s="26"/>
      <c r="AL120" s="26"/>
      <c r="AM120" s="26"/>
      <c r="AN120" s="26"/>
      <c r="AO120" s="26"/>
    </row>
    <row r="121" spans="1:41" s="25" customFormat="1" ht="12.75" x14ac:dyDescent="0.25">
      <c r="A121" s="111"/>
      <c r="D121" s="26"/>
      <c r="E121" s="26"/>
      <c r="F121" s="26"/>
      <c r="G121" s="26"/>
      <c r="H121" s="26"/>
      <c r="I121" s="26"/>
      <c r="J121" s="26"/>
      <c r="K121" s="26"/>
      <c r="L121" s="136"/>
      <c r="M121" s="106"/>
      <c r="N121" s="145"/>
      <c r="O121" s="106"/>
      <c r="P121" s="106"/>
      <c r="Q121" s="106"/>
      <c r="R121" s="106"/>
      <c r="S121" s="106"/>
      <c r="T121" s="10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119"/>
      <c r="AH121" s="119"/>
      <c r="AI121" s="119"/>
      <c r="AJ121" s="26"/>
      <c r="AK121" s="26"/>
      <c r="AL121" s="26"/>
      <c r="AM121" s="26"/>
      <c r="AN121" s="26"/>
      <c r="AO121" s="26"/>
    </row>
    <row r="122" spans="1:41" s="25" customFormat="1" ht="12.75" x14ac:dyDescent="0.25">
      <c r="A122" s="111"/>
      <c r="D122" s="26"/>
      <c r="E122" s="26"/>
      <c r="F122" s="26"/>
      <c r="G122" s="26"/>
      <c r="H122" s="26"/>
      <c r="I122" s="26"/>
      <c r="J122" s="26"/>
      <c r="K122" s="26"/>
      <c r="L122" s="136"/>
      <c r="M122" s="106"/>
      <c r="N122" s="145"/>
      <c r="O122" s="106"/>
      <c r="P122" s="106"/>
      <c r="Q122" s="106"/>
      <c r="R122" s="106"/>
      <c r="S122" s="106"/>
      <c r="T122" s="10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119"/>
      <c r="AH122" s="119"/>
      <c r="AI122" s="119"/>
      <c r="AJ122" s="26"/>
      <c r="AK122" s="26"/>
      <c r="AL122" s="26"/>
      <c r="AM122" s="26"/>
      <c r="AN122" s="26"/>
      <c r="AO122" s="26"/>
    </row>
    <row r="123" spans="1:41" s="25" customFormat="1" ht="12.75" x14ac:dyDescent="0.25">
      <c r="A123" s="111"/>
      <c r="D123" s="26"/>
      <c r="E123" s="26"/>
      <c r="F123" s="26"/>
      <c r="G123" s="26"/>
      <c r="H123" s="26"/>
      <c r="I123" s="26"/>
      <c r="J123" s="26"/>
      <c r="K123" s="26"/>
      <c r="L123" s="136"/>
      <c r="M123" s="106"/>
      <c r="N123" s="145"/>
      <c r="O123" s="106"/>
      <c r="P123" s="106"/>
      <c r="Q123" s="106"/>
      <c r="R123" s="106"/>
      <c r="S123" s="106"/>
      <c r="T123" s="10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119"/>
      <c r="AH123" s="119"/>
      <c r="AI123" s="119"/>
      <c r="AJ123" s="26"/>
      <c r="AK123" s="26"/>
      <c r="AL123" s="26"/>
      <c r="AM123" s="26"/>
      <c r="AN123" s="26"/>
      <c r="AO123" s="26"/>
    </row>
    <row r="124" spans="1:41" s="25" customFormat="1" ht="12.75" x14ac:dyDescent="0.25">
      <c r="A124" s="111"/>
      <c r="D124" s="26"/>
      <c r="E124" s="26"/>
      <c r="F124" s="26"/>
      <c r="G124" s="26"/>
      <c r="H124" s="26"/>
      <c r="I124" s="26"/>
      <c r="J124" s="26"/>
      <c r="K124" s="26"/>
      <c r="L124" s="136"/>
      <c r="M124" s="106"/>
      <c r="N124" s="145"/>
      <c r="O124" s="106"/>
      <c r="P124" s="106"/>
      <c r="Q124" s="106"/>
      <c r="R124" s="106"/>
      <c r="S124" s="106"/>
      <c r="T124" s="10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119"/>
      <c r="AH124" s="119"/>
      <c r="AI124" s="119"/>
      <c r="AJ124" s="26"/>
      <c r="AK124" s="26"/>
      <c r="AL124" s="26"/>
      <c r="AM124" s="26"/>
      <c r="AN124" s="26"/>
      <c r="AO124" s="26"/>
    </row>
    <row r="125" spans="1:41" s="25" customFormat="1" ht="12.75" x14ac:dyDescent="0.25">
      <c r="A125" s="111"/>
      <c r="D125" s="26"/>
      <c r="E125" s="26"/>
      <c r="F125" s="26"/>
      <c r="G125" s="26"/>
      <c r="H125" s="26"/>
      <c r="I125" s="26"/>
      <c r="J125" s="26"/>
      <c r="K125" s="26"/>
      <c r="L125" s="136"/>
      <c r="M125" s="106"/>
      <c r="N125" s="145"/>
      <c r="O125" s="106"/>
      <c r="P125" s="106"/>
      <c r="Q125" s="106"/>
      <c r="R125" s="106"/>
      <c r="S125" s="106"/>
      <c r="T125" s="10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119"/>
      <c r="AH125" s="119"/>
      <c r="AI125" s="119"/>
      <c r="AJ125" s="26"/>
      <c r="AK125" s="26"/>
      <c r="AL125" s="26"/>
      <c r="AM125" s="26"/>
      <c r="AN125" s="26"/>
      <c r="AO125" s="26"/>
    </row>
    <row r="126" spans="1:41" s="25" customFormat="1" ht="12.75" x14ac:dyDescent="0.25">
      <c r="A126" s="111"/>
      <c r="D126" s="26"/>
      <c r="E126" s="26"/>
      <c r="F126" s="26"/>
      <c r="G126" s="26"/>
      <c r="H126" s="26"/>
      <c r="I126" s="26"/>
      <c r="J126" s="26"/>
      <c r="K126" s="26"/>
      <c r="L126" s="136"/>
      <c r="M126" s="106"/>
      <c r="N126" s="145"/>
      <c r="O126" s="106"/>
      <c r="P126" s="106"/>
      <c r="Q126" s="106"/>
      <c r="R126" s="106"/>
      <c r="S126" s="106"/>
      <c r="T126" s="10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119"/>
      <c r="AH126" s="119"/>
      <c r="AI126" s="119"/>
      <c r="AJ126" s="26"/>
      <c r="AK126" s="26"/>
      <c r="AL126" s="26"/>
      <c r="AM126" s="26"/>
      <c r="AN126" s="26"/>
      <c r="AO126" s="26"/>
    </row>
    <row r="127" spans="1:41" s="25" customFormat="1" ht="12.75" x14ac:dyDescent="0.25">
      <c r="A127" s="111"/>
      <c r="D127" s="26"/>
      <c r="E127" s="26"/>
      <c r="F127" s="26"/>
      <c r="G127" s="26"/>
      <c r="H127" s="26"/>
      <c r="I127" s="26"/>
      <c r="J127" s="26"/>
      <c r="K127" s="26"/>
      <c r="L127" s="136"/>
      <c r="M127" s="106"/>
      <c r="N127" s="145"/>
      <c r="O127" s="106"/>
      <c r="P127" s="106"/>
      <c r="Q127" s="106"/>
      <c r="R127" s="106"/>
      <c r="S127" s="106"/>
      <c r="T127" s="10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119"/>
      <c r="AH127" s="119"/>
      <c r="AI127" s="119"/>
      <c r="AJ127" s="26"/>
      <c r="AK127" s="26"/>
      <c r="AL127" s="26"/>
      <c r="AM127" s="26"/>
      <c r="AN127" s="26"/>
      <c r="AO127" s="26"/>
    </row>
    <row r="128" spans="1:41" s="25" customFormat="1" ht="12.75" x14ac:dyDescent="0.25">
      <c r="A128" s="111"/>
      <c r="D128" s="26"/>
      <c r="E128" s="26"/>
      <c r="F128" s="26"/>
      <c r="G128" s="26"/>
      <c r="H128" s="26"/>
      <c r="I128" s="26"/>
      <c r="J128" s="26"/>
      <c r="K128" s="26"/>
      <c r="L128" s="136"/>
      <c r="M128" s="106"/>
      <c r="N128" s="145"/>
      <c r="O128" s="106"/>
      <c r="P128" s="106"/>
      <c r="Q128" s="106"/>
      <c r="R128" s="106"/>
      <c r="S128" s="106"/>
      <c r="T128" s="10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119"/>
      <c r="AH128" s="119"/>
      <c r="AI128" s="119"/>
      <c r="AJ128" s="26"/>
      <c r="AK128" s="26"/>
      <c r="AL128" s="26"/>
      <c r="AM128" s="26"/>
      <c r="AN128" s="26"/>
      <c r="AO128" s="26"/>
    </row>
    <row r="129" spans="1:41" s="25" customFormat="1" ht="12.75" x14ac:dyDescent="0.25">
      <c r="A129" s="111"/>
      <c r="D129" s="26"/>
      <c r="E129" s="26"/>
      <c r="F129" s="26"/>
      <c r="G129" s="26"/>
      <c r="H129" s="26"/>
      <c r="I129" s="26"/>
      <c r="J129" s="26"/>
      <c r="K129" s="26"/>
      <c r="L129" s="136"/>
      <c r="M129" s="106"/>
      <c r="N129" s="145"/>
      <c r="O129" s="106"/>
      <c r="P129" s="106"/>
      <c r="Q129" s="106"/>
      <c r="R129" s="106"/>
      <c r="S129" s="106"/>
      <c r="T129" s="10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119"/>
      <c r="AH129" s="119"/>
      <c r="AI129" s="119"/>
      <c r="AJ129" s="26"/>
      <c r="AK129" s="26"/>
      <c r="AL129" s="26"/>
      <c r="AM129" s="26"/>
      <c r="AN129" s="26"/>
      <c r="AO129" s="26"/>
    </row>
    <row r="130" spans="1:41" s="25" customFormat="1" ht="12.75" x14ac:dyDescent="0.25">
      <c r="A130" s="111"/>
      <c r="D130" s="26"/>
      <c r="E130" s="26"/>
      <c r="F130" s="26"/>
      <c r="G130" s="26"/>
      <c r="H130" s="26"/>
      <c r="I130" s="26"/>
      <c r="J130" s="26"/>
      <c r="K130" s="26"/>
      <c r="L130" s="136"/>
      <c r="M130" s="106"/>
      <c r="N130" s="145"/>
      <c r="O130" s="106"/>
      <c r="P130" s="106"/>
      <c r="Q130" s="106"/>
      <c r="R130" s="106"/>
      <c r="S130" s="106"/>
      <c r="T130" s="10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119"/>
      <c r="AH130" s="119"/>
      <c r="AI130" s="119"/>
      <c r="AJ130" s="26"/>
      <c r="AK130" s="26"/>
      <c r="AL130" s="26"/>
      <c r="AM130" s="26"/>
      <c r="AN130" s="26"/>
      <c r="AO130" s="26"/>
    </row>
    <row r="131" spans="1:41" s="25" customFormat="1" ht="12.75" x14ac:dyDescent="0.25">
      <c r="A131" s="111"/>
      <c r="D131" s="26"/>
      <c r="E131" s="26"/>
      <c r="F131" s="26"/>
      <c r="G131" s="26"/>
      <c r="H131" s="26"/>
      <c r="I131" s="26"/>
      <c r="J131" s="26"/>
      <c r="K131" s="26"/>
      <c r="L131" s="136"/>
      <c r="M131" s="106"/>
      <c r="N131" s="145"/>
      <c r="O131" s="106"/>
      <c r="P131" s="106"/>
      <c r="Q131" s="106"/>
      <c r="R131" s="106"/>
      <c r="S131" s="106"/>
      <c r="T131" s="10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119"/>
      <c r="AH131" s="119"/>
      <c r="AI131" s="119"/>
      <c r="AJ131" s="26"/>
      <c r="AK131" s="26"/>
      <c r="AL131" s="26"/>
      <c r="AM131" s="26"/>
      <c r="AN131" s="26"/>
      <c r="AO131" s="26"/>
    </row>
    <row r="132" spans="1:41" s="25" customFormat="1" ht="12.75" x14ac:dyDescent="0.25">
      <c r="A132" s="111"/>
      <c r="D132" s="26"/>
      <c r="E132" s="26"/>
      <c r="F132" s="26"/>
      <c r="G132" s="26"/>
      <c r="H132" s="26"/>
      <c r="I132" s="26"/>
      <c r="J132" s="26"/>
      <c r="K132" s="26"/>
      <c r="L132" s="136"/>
      <c r="M132" s="106"/>
      <c r="N132" s="145"/>
      <c r="O132" s="106"/>
      <c r="P132" s="106"/>
      <c r="Q132" s="106"/>
      <c r="R132" s="106"/>
      <c r="S132" s="106"/>
      <c r="T132" s="10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119"/>
      <c r="AH132" s="119"/>
      <c r="AI132" s="119"/>
      <c r="AJ132" s="26"/>
      <c r="AK132" s="26"/>
      <c r="AL132" s="26"/>
      <c r="AM132" s="26"/>
      <c r="AN132" s="26"/>
      <c r="AO132" s="26"/>
    </row>
    <row r="133" spans="1:41" s="25" customFormat="1" ht="12.75" x14ac:dyDescent="0.25">
      <c r="A133" s="111"/>
      <c r="D133" s="26"/>
      <c r="E133" s="26"/>
      <c r="F133" s="26"/>
      <c r="G133" s="26"/>
      <c r="H133" s="26"/>
      <c r="I133" s="26"/>
      <c r="J133" s="26"/>
      <c r="K133" s="26"/>
      <c r="L133" s="136"/>
      <c r="M133" s="106"/>
      <c r="N133" s="145"/>
      <c r="O133" s="106"/>
      <c r="P133" s="106"/>
      <c r="Q133" s="106"/>
      <c r="R133" s="106"/>
      <c r="S133" s="106"/>
      <c r="T133" s="10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119"/>
      <c r="AH133" s="119"/>
      <c r="AI133" s="119"/>
      <c r="AJ133" s="26"/>
      <c r="AK133" s="26"/>
      <c r="AL133" s="26"/>
      <c r="AM133" s="26"/>
      <c r="AN133" s="26"/>
      <c r="AO133" s="26"/>
    </row>
    <row r="134" spans="1:41" s="25" customFormat="1" ht="12.75" x14ac:dyDescent="0.25">
      <c r="A134" s="111"/>
      <c r="D134" s="26"/>
      <c r="E134" s="26"/>
      <c r="F134" s="26"/>
      <c r="G134" s="26"/>
      <c r="H134" s="26"/>
      <c r="I134" s="26"/>
      <c r="J134" s="26"/>
      <c r="K134" s="26"/>
      <c r="L134" s="136"/>
      <c r="M134" s="106"/>
      <c r="N134" s="145"/>
      <c r="O134" s="106"/>
      <c r="P134" s="106"/>
      <c r="Q134" s="106"/>
      <c r="R134" s="106"/>
      <c r="S134" s="106"/>
      <c r="T134" s="10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119"/>
      <c r="AH134" s="119"/>
      <c r="AI134" s="119"/>
      <c r="AJ134" s="26"/>
      <c r="AK134" s="26"/>
      <c r="AL134" s="26"/>
      <c r="AM134" s="26"/>
      <c r="AN134" s="26"/>
      <c r="AO134" s="26"/>
    </row>
    <row r="135" spans="1:41" s="25" customFormat="1" ht="12.75" x14ac:dyDescent="0.25">
      <c r="A135" s="111"/>
      <c r="D135" s="26"/>
      <c r="E135" s="26"/>
      <c r="F135" s="26"/>
      <c r="G135" s="26"/>
      <c r="H135" s="26"/>
      <c r="I135" s="26"/>
      <c r="J135" s="26"/>
      <c r="K135" s="26"/>
      <c r="L135" s="136"/>
      <c r="M135" s="106"/>
      <c r="N135" s="145"/>
      <c r="O135" s="106"/>
      <c r="P135" s="106"/>
      <c r="Q135" s="106"/>
      <c r="R135" s="106"/>
      <c r="S135" s="106"/>
      <c r="T135" s="10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119"/>
      <c r="AH135" s="119"/>
      <c r="AI135" s="119"/>
      <c r="AJ135" s="26"/>
      <c r="AK135" s="26"/>
      <c r="AL135" s="26"/>
      <c r="AM135" s="26"/>
      <c r="AN135" s="26"/>
      <c r="AO135" s="26"/>
    </row>
    <row r="136" spans="1:41" s="25" customFormat="1" ht="12.75" x14ac:dyDescent="0.25">
      <c r="A136" s="111"/>
      <c r="D136" s="26"/>
      <c r="E136" s="26"/>
      <c r="F136" s="26"/>
      <c r="G136" s="26"/>
      <c r="H136" s="26"/>
      <c r="I136" s="26"/>
      <c r="J136" s="26"/>
      <c r="K136" s="26"/>
      <c r="L136" s="136"/>
      <c r="M136" s="106"/>
      <c r="N136" s="145"/>
      <c r="O136" s="106"/>
      <c r="P136" s="106"/>
      <c r="Q136" s="106"/>
      <c r="R136" s="106"/>
      <c r="S136" s="106"/>
      <c r="T136" s="10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119"/>
      <c r="AH136" s="119"/>
      <c r="AI136" s="119"/>
      <c r="AJ136" s="26"/>
      <c r="AK136" s="26"/>
      <c r="AL136" s="26"/>
      <c r="AM136" s="26"/>
      <c r="AN136" s="26"/>
      <c r="AO136" s="26"/>
    </row>
    <row r="137" spans="1:41" s="25" customFormat="1" ht="12.75" x14ac:dyDescent="0.25">
      <c r="A137" s="111"/>
      <c r="D137" s="26"/>
      <c r="E137" s="26"/>
      <c r="F137" s="26"/>
      <c r="G137" s="26"/>
      <c r="H137" s="26"/>
      <c r="I137" s="26"/>
      <c r="J137" s="26"/>
      <c r="K137" s="26"/>
      <c r="L137" s="136"/>
      <c r="M137" s="106"/>
      <c r="N137" s="145"/>
      <c r="O137" s="106"/>
      <c r="P137" s="106"/>
      <c r="Q137" s="106"/>
      <c r="R137" s="106"/>
      <c r="S137" s="106"/>
      <c r="T137" s="10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119"/>
      <c r="AH137" s="119"/>
      <c r="AI137" s="119"/>
      <c r="AJ137" s="26"/>
      <c r="AK137" s="26"/>
      <c r="AL137" s="26"/>
      <c r="AM137" s="26"/>
      <c r="AN137" s="26"/>
      <c r="AO137" s="26"/>
    </row>
    <row r="138" spans="1:41" s="25" customFormat="1" ht="12.75" x14ac:dyDescent="0.25">
      <c r="A138" s="111"/>
      <c r="D138" s="26"/>
      <c r="E138" s="26"/>
      <c r="F138" s="26"/>
      <c r="G138" s="26"/>
      <c r="H138" s="26"/>
      <c r="I138" s="26"/>
      <c r="J138" s="26"/>
      <c r="K138" s="26"/>
      <c r="L138" s="136"/>
      <c r="M138" s="106"/>
      <c r="N138" s="145"/>
      <c r="O138" s="106"/>
      <c r="P138" s="106"/>
      <c r="Q138" s="106"/>
      <c r="R138" s="106"/>
      <c r="S138" s="106"/>
      <c r="T138" s="10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119"/>
      <c r="AH138" s="119"/>
      <c r="AI138" s="119"/>
      <c r="AJ138" s="26"/>
      <c r="AK138" s="26"/>
      <c r="AL138" s="26"/>
      <c r="AM138" s="26"/>
      <c r="AN138" s="26"/>
      <c r="AO138" s="26"/>
    </row>
    <row r="139" spans="1:41" s="25" customFormat="1" ht="12.75" x14ac:dyDescent="0.25">
      <c r="A139" s="111"/>
      <c r="D139" s="26"/>
      <c r="E139" s="26"/>
      <c r="F139" s="26"/>
      <c r="G139" s="26"/>
      <c r="H139" s="26"/>
      <c r="I139" s="26"/>
      <c r="J139" s="26"/>
      <c r="K139" s="26"/>
      <c r="L139" s="136"/>
      <c r="M139" s="106"/>
      <c r="N139" s="145"/>
      <c r="O139" s="106"/>
      <c r="P139" s="106"/>
      <c r="Q139" s="106"/>
      <c r="R139" s="106"/>
      <c r="S139" s="106"/>
      <c r="T139" s="10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119"/>
      <c r="AH139" s="119"/>
      <c r="AI139" s="119"/>
      <c r="AJ139" s="26"/>
      <c r="AK139" s="26"/>
      <c r="AL139" s="26"/>
      <c r="AM139" s="26"/>
      <c r="AN139" s="26"/>
      <c r="AO139" s="26"/>
    </row>
    <row r="140" spans="1:41" s="25" customFormat="1" ht="12.75" x14ac:dyDescent="0.25">
      <c r="A140" s="111"/>
      <c r="D140" s="26"/>
      <c r="E140" s="26"/>
      <c r="F140" s="26"/>
      <c r="G140" s="26"/>
      <c r="H140" s="26"/>
      <c r="I140" s="26"/>
      <c r="J140" s="26"/>
      <c r="K140" s="26"/>
      <c r="L140" s="136"/>
      <c r="M140" s="106"/>
      <c r="N140" s="145"/>
      <c r="O140" s="106"/>
      <c r="P140" s="106"/>
      <c r="Q140" s="106"/>
      <c r="R140" s="106"/>
      <c r="S140" s="106"/>
      <c r="T140" s="10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119"/>
      <c r="AH140" s="119"/>
      <c r="AI140" s="119"/>
      <c r="AJ140" s="26"/>
      <c r="AK140" s="26"/>
      <c r="AL140" s="26"/>
      <c r="AM140" s="26"/>
      <c r="AN140" s="26"/>
      <c r="AO140" s="26"/>
    </row>
    <row r="141" spans="1:41" s="25" customFormat="1" ht="12.75" x14ac:dyDescent="0.25">
      <c r="A141" s="111"/>
      <c r="D141" s="26"/>
      <c r="E141" s="26"/>
      <c r="F141" s="26"/>
      <c r="G141" s="26"/>
      <c r="H141" s="26"/>
      <c r="I141" s="26"/>
      <c r="J141" s="26"/>
      <c r="K141" s="26"/>
      <c r="L141" s="136"/>
      <c r="M141" s="106"/>
      <c r="N141" s="145"/>
      <c r="O141" s="106"/>
      <c r="P141" s="106"/>
      <c r="Q141" s="106"/>
      <c r="R141" s="106"/>
      <c r="S141" s="106"/>
      <c r="T141" s="10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119"/>
      <c r="AH141" s="119"/>
      <c r="AI141" s="119"/>
      <c r="AJ141" s="26"/>
      <c r="AK141" s="26"/>
      <c r="AL141" s="26"/>
      <c r="AM141" s="26"/>
      <c r="AN141" s="26"/>
      <c r="AO141" s="26"/>
    </row>
    <row r="142" spans="1:41" s="25" customFormat="1" ht="12.75" x14ac:dyDescent="0.25">
      <c r="A142" s="111"/>
      <c r="D142" s="26"/>
      <c r="E142" s="26"/>
      <c r="F142" s="26"/>
      <c r="G142" s="26"/>
      <c r="H142" s="26"/>
      <c r="I142" s="26"/>
      <c r="J142" s="26"/>
      <c r="K142" s="26"/>
      <c r="L142" s="136"/>
      <c r="M142" s="106"/>
      <c r="N142" s="145"/>
      <c r="O142" s="106"/>
      <c r="P142" s="106"/>
      <c r="Q142" s="106"/>
      <c r="R142" s="106"/>
      <c r="S142" s="106"/>
      <c r="T142" s="10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119"/>
      <c r="AH142" s="119"/>
      <c r="AI142" s="119"/>
      <c r="AJ142" s="26"/>
      <c r="AK142" s="26"/>
      <c r="AL142" s="26"/>
      <c r="AM142" s="26"/>
      <c r="AN142" s="26"/>
      <c r="AO142" s="26"/>
    </row>
    <row r="143" spans="1:41" s="25" customFormat="1" ht="12.75" x14ac:dyDescent="0.25">
      <c r="A143" s="111"/>
      <c r="D143" s="26"/>
      <c r="E143" s="26"/>
      <c r="F143" s="26"/>
      <c r="G143" s="26"/>
      <c r="H143" s="26"/>
      <c r="I143" s="26"/>
      <c r="J143" s="26"/>
      <c r="K143" s="26"/>
      <c r="L143" s="136"/>
      <c r="M143" s="106"/>
      <c r="N143" s="145"/>
      <c r="O143" s="106"/>
      <c r="P143" s="106"/>
      <c r="Q143" s="106"/>
      <c r="R143" s="106"/>
      <c r="S143" s="106"/>
      <c r="T143" s="10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119"/>
      <c r="AH143" s="119"/>
      <c r="AI143" s="119"/>
      <c r="AJ143" s="26"/>
      <c r="AK143" s="26"/>
      <c r="AL143" s="26"/>
      <c r="AM143" s="26"/>
      <c r="AN143" s="26"/>
      <c r="AO143" s="26"/>
    </row>
    <row r="144" spans="1:41" s="25" customFormat="1" ht="12.75" x14ac:dyDescent="0.25">
      <c r="A144" s="111"/>
      <c r="D144" s="26"/>
      <c r="E144" s="26"/>
      <c r="F144" s="26"/>
      <c r="G144" s="26"/>
      <c r="H144" s="26"/>
      <c r="I144" s="26"/>
      <c r="J144" s="26"/>
      <c r="K144" s="26"/>
      <c r="L144" s="136"/>
      <c r="M144" s="106"/>
      <c r="N144" s="145"/>
      <c r="O144" s="106"/>
      <c r="P144" s="106"/>
      <c r="Q144" s="106"/>
      <c r="R144" s="106"/>
      <c r="S144" s="106"/>
      <c r="T144" s="10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119"/>
      <c r="AH144" s="119"/>
      <c r="AI144" s="119"/>
      <c r="AJ144" s="26"/>
      <c r="AK144" s="26"/>
      <c r="AL144" s="26"/>
      <c r="AM144" s="26"/>
      <c r="AN144" s="26"/>
      <c r="AO144" s="26"/>
    </row>
    <row r="145" spans="1:41" s="25" customFormat="1" ht="12.75" x14ac:dyDescent="0.25">
      <c r="A145" s="111"/>
      <c r="D145" s="26"/>
      <c r="E145" s="26"/>
      <c r="F145" s="26"/>
      <c r="G145" s="26"/>
      <c r="H145" s="26"/>
      <c r="I145" s="26"/>
      <c r="J145" s="26"/>
      <c r="K145" s="26"/>
      <c r="L145" s="136"/>
      <c r="M145" s="106"/>
      <c r="N145" s="145"/>
      <c r="O145" s="106"/>
      <c r="P145" s="106"/>
      <c r="Q145" s="106"/>
      <c r="R145" s="106"/>
      <c r="S145" s="106"/>
      <c r="T145" s="10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119"/>
      <c r="AH145" s="119"/>
      <c r="AI145" s="119"/>
      <c r="AJ145" s="26"/>
      <c r="AK145" s="26"/>
      <c r="AL145" s="26"/>
      <c r="AM145" s="26"/>
      <c r="AN145" s="26"/>
      <c r="AO145" s="26"/>
    </row>
    <row r="146" spans="1:41" s="25" customFormat="1" ht="12.75" x14ac:dyDescent="0.25">
      <c r="A146" s="111"/>
      <c r="D146" s="26"/>
      <c r="E146" s="26"/>
      <c r="F146" s="26"/>
      <c r="G146" s="26"/>
      <c r="H146" s="26"/>
      <c r="I146" s="26"/>
      <c r="J146" s="26"/>
      <c r="K146" s="26"/>
      <c r="L146" s="136"/>
      <c r="M146" s="106"/>
      <c r="N146" s="145"/>
      <c r="O146" s="106"/>
      <c r="P146" s="106"/>
      <c r="Q146" s="106"/>
      <c r="R146" s="106"/>
      <c r="S146" s="106"/>
      <c r="T146" s="10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119"/>
      <c r="AH146" s="119"/>
      <c r="AI146" s="119"/>
      <c r="AJ146" s="26"/>
      <c r="AK146" s="26"/>
      <c r="AL146" s="26"/>
      <c r="AM146" s="26"/>
      <c r="AN146" s="26"/>
      <c r="AO146" s="26"/>
    </row>
    <row r="147" spans="1:41" s="25" customFormat="1" ht="12.75" x14ac:dyDescent="0.25">
      <c r="A147" s="111"/>
      <c r="D147" s="26"/>
      <c r="E147" s="26"/>
      <c r="F147" s="26"/>
      <c r="G147" s="26"/>
      <c r="H147" s="26"/>
      <c r="I147" s="26"/>
      <c r="J147" s="26"/>
      <c r="K147" s="26"/>
      <c r="L147" s="136"/>
      <c r="M147" s="106"/>
      <c r="N147" s="145"/>
      <c r="O147" s="106"/>
      <c r="P147" s="106"/>
      <c r="Q147" s="106"/>
      <c r="R147" s="106"/>
      <c r="S147" s="106"/>
      <c r="T147" s="10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119"/>
      <c r="AH147" s="119"/>
      <c r="AI147" s="119"/>
      <c r="AJ147" s="26"/>
      <c r="AK147" s="26"/>
      <c r="AL147" s="26"/>
      <c r="AM147" s="26"/>
      <c r="AN147" s="26"/>
      <c r="AO147" s="26"/>
    </row>
    <row r="148" spans="1:41" s="25" customFormat="1" ht="12.75" x14ac:dyDescent="0.25">
      <c r="A148" s="111"/>
      <c r="D148" s="26"/>
      <c r="E148" s="26"/>
      <c r="F148" s="26"/>
      <c r="G148" s="26"/>
      <c r="H148" s="26"/>
      <c r="I148" s="26"/>
      <c r="J148" s="26"/>
      <c r="K148" s="26"/>
      <c r="L148" s="136"/>
      <c r="M148" s="106"/>
      <c r="N148" s="145"/>
      <c r="O148" s="106"/>
      <c r="P148" s="106"/>
      <c r="Q148" s="106"/>
      <c r="R148" s="106"/>
      <c r="S148" s="106"/>
      <c r="T148" s="10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119"/>
      <c r="AH148" s="119"/>
      <c r="AI148" s="119"/>
      <c r="AJ148" s="26"/>
      <c r="AK148" s="26"/>
      <c r="AL148" s="26"/>
      <c r="AM148" s="26"/>
      <c r="AN148" s="26"/>
      <c r="AO148" s="26"/>
    </row>
    <row r="149" spans="1:41" s="25" customFormat="1" ht="12.75" x14ac:dyDescent="0.25">
      <c r="A149" s="111"/>
      <c r="D149" s="26"/>
      <c r="E149" s="26"/>
      <c r="F149" s="26"/>
      <c r="G149" s="26"/>
      <c r="H149" s="26"/>
      <c r="I149" s="26"/>
      <c r="J149" s="26"/>
      <c r="K149" s="26"/>
      <c r="L149" s="136"/>
      <c r="M149" s="106"/>
      <c r="N149" s="145"/>
      <c r="O149" s="106"/>
      <c r="P149" s="106"/>
      <c r="Q149" s="106"/>
      <c r="R149" s="106"/>
      <c r="S149" s="106"/>
      <c r="T149" s="10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119"/>
      <c r="AH149" s="119"/>
      <c r="AI149" s="119"/>
      <c r="AJ149" s="26"/>
      <c r="AK149" s="26"/>
      <c r="AL149" s="26"/>
      <c r="AM149" s="26"/>
      <c r="AN149" s="26"/>
      <c r="AO149" s="26"/>
    </row>
    <row r="150" spans="1:41" s="25" customFormat="1" ht="12.75" x14ac:dyDescent="0.25">
      <c r="A150" s="111"/>
      <c r="D150" s="26"/>
      <c r="E150" s="26"/>
      <c r="F150" s="26"/>
      <c r="G150" s="26"/>
      <c r="H150" s="26"/>
      <c r="I150" s="26"/>
      <c r="J150" s="26"/>
      <c r="K150" s="26"/>
      <c r="L150" s="136"/>
      <c r="M150" s="106"/>
      <c r="N150" s="145"/>
      <c r="O150" s="106"/>
      <c r="P150" s="106"/>
      <c r="Q150" s="106"/>
      <c r="R150" s="106"/>
      <c r="S150" s="106"/>
      <c r="T150" s="10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119"/>
      <c r="AH150" s="119"/>
      <c r="AI150" s="119"/>
      <c r="AJ150" s="26"/>
      <c r="AK150" s="26"/>
      <c r="AL150" s="26"/>
      <c r="AM150" s="26"/>
      <c r="AN150" s="26"/>
      <c r="AO150" s="26"/>
    </row>
    <row r="151" spans="1:41" s="25" customFormat="1" ht="12.75" x14ac:dyDescent="0.25">
      <c r="A151" s="111"/>
      <c r="D151" s="26"/>
      <c r="E151" s="26"/>
      <c r="F151" s="26"/>
      <c r="G151" s="26"/>
      <c r="H151" s="26"/>
      <c r="I151" s="26"/>
      <c r="J151" s="26"/>
      <c r="K151" s="26"/>
      <c r="L151" s="136"/>
      <c r="M151" s="106"/>
      <c r="N151" s="145"/>
      <c r="O151" s="106"/>
      <c r="P151" s="106"/>
      <c r="Q151" s="106"/>
      <c r="R151" s="106"/>
      <c r="S151" s="106"/>
      <c r="T151" s="10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119"/>
      <c r="AH151" s="119"/>
      <c r="AI151" s="119"/>
      <c r="AJ151" s="26"/>
      <c r="AK151" s="26"/>
      <c r="AL151" s="26"/>
      <c r="AM151" s="26"/>
      <c r="AN151" s="26"/>
      <c r="AO151" s="26"/>
    </row>
    <row r="152" spans="1:41" s="25" customFormat="1" ht="12.75" x14ac:dyDescent="0.25">
      <c r="A152" s="111"/>
      <c r="D152" s="26"/>
      <c r="E152" s="26"/>
      <c r="F152" s="26"/>
      <c r="G152" s="26"/>
      <c r="H152" s="26"/>
      <c r="I152" s="26"/>
      <c r="J152" s="26"/>
      <c r="K152" s="26"/>
      <c r="L152" s="136"/>
      <c r="M152" s="106"/>
      <c r="N152" s="145"/>
      <c r="O152" s="106"/>
      <c r="P152" s="106"/>
      <c r="Q152" s="106"/>
      <c r="R152" s="106"/>
      <c r="S152" s="106"/>
      <c r="T152" s="10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119"/>
      <c r="AH152" s="119"/>
      <c r="AI152" s="119"/>
      <c r="AJ152" s="26"/>
      <c r="AK152" s="26"/>
      <c r="AL152" s="26"/>
      <c r="AM152" s="26"/>
      <c r="AN152" s="26"/>
      <c r="AO152" s="26"/>
    </row>
    <row r="153" spans="1:41" s="25" customFormat="1" ht="12.75" x14ac:dyDescent="0.25">
      <c r="A153" s="111"/>
      <c r="D153" s="26"/>
      <c r="E153" s="26"/>
      <c r="F153" s="26"/>
      <c r="G153" s="26"/>
      <c r="H153" s="26"/>
      <c r="I153" s="26"/>
      <c r="J153" s="26"/>
      <c r="K153" s="26"/>
      <c r="L153" s="136"/>
      <c r="M153" s="106"/>
      <c r="N153" s="145"/>
      <c r="O153" s="106"/>
      <c r="P153" s="106"/>
      <c r="Q153" s="106"/>
      <c r="R153" s="106"/>
      <c r="S153" s="106"/>
      <c r="T153" s="10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119"/>
      <c r="AH153" s="119"/>
      <c r="AI153" s="119"/>
      <c r="AJ153" s="26"/>
      <c r="AK153" s="26"/>
      <c r="AL153" s="26"/>
      <c r="AM153" s="26"/>
      <c r="AN153" s="26"/>
      <c r="AO153" s="26"/>
    </row>
    <row r="154" spans="1:41" s="25" customFormat="1" ht="12.75" x14ac:dyDescent="0.25">
      <c r="A154" s="111"/>
      <c r="D154" s="26"/>
      <c r="E154" s="26"/>
      <c r="F154" s="26"/>
      <c r="G154" s="26"/>
      <c r="H154" s="26"/>
      <c r="I154" s="26"/>
      <c r="J154" s="26"/>
      <c r="K154" s="26"/>
      <c r="L154" s="136"/>
      <c r="M154" s="106"/>
      <c r="N154" s="145"/>
      <c r="O154" s="106"/>
      <c r="P154" s="106"/>
      <c r="Q154" s="106"/>
      <c r="R154" s="106"/>
      <c r="S154" s="106"/>
      <c r="T154" s="10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119"/>
      <c r="AH154" s="119"/>
      <c r="AI154" s="119"/>
      <c r="AJ154" s="26"/>
      <c r="AK154" s="26"/>
      <c r="AL154" s="26"/>
      <c r="AM154" s="26"/>
      <c r="AN154" s="26"/>
      <c r="AO154" s="26"/>
    </row>
    <row r="155" spans="1:41" s="25" customFormat="1" ht="12.75" x14ac:dyDescent="0.25">
      <c r="A155" s="111"/>
      <c r="D155" s="26"/>
      <c r="E155" s="26"/>
      <c r="F155" s="26"/>
      <c r="G155" s="26"/>
      <c r="H155" s="26"/>
      <c r="I155" s="26"/>
      <c r="J155" s="26"/>
      <c r="K155" s="26"/>
      <c r="L155" s="136"/>
      <c r="M155" s="106"/>
      <c r="N155" s="145"/>
      <c r="O155" s="106"/>
      <c r="P155" s="106"/>
      <c r="Q155" s="106"/>
      <c r="R155" s="106"/>
      <c r="S155" s="106"/>
      <c r="T155" s="10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119"/>
      <c r="AH155" s="119"/>
      <c r="AI155" s="119"/>
      <c r="AJ155" s="26"/>
      <c r="AK155" s="26"/>
      <c r="AL155" s="26"/>
      <c r="AM155" s="26"/>
      <c r="AN155" s="26"/>
      <c r="AO155" s="26"/>
    </row>
    <row r="156" spans="1:41" s="25" customFormat="1" ht="12.75" x14ac:dyDescent="0.25">
      <c r="A156" s="111"/>
      <c r="D156" s="26"/>
      <c r="E156" s="26"/>
      <c r="F156" s="26"/>
      <c r="G156" s="26"/>
      <c r="H156" s="26"/>
      <c r="I156" s="26"/>
      <c r="J156" s="26"/>
      <c r="K156" s="26"/>
      <c r="L156" s="136"/>
      <c r="M156" s="106"/>
      <c r="N156" s="145"/>
      <c r="O156" s="106"/>
      <c r="P156" s="106"/>
      <c r="Q156" s="106"/>
      <c r="R156" s="106"/>
      <c r="S156" s="106"/>
      <c r="T156" s="10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119"/>
      <c r="AH156" s="119"/>
      <c r="AI156" s="119"/>
      <c r="AJ156" s="26"/>
      <c r="AK156" s="26"/>
      <c r="AL156" s="26"/>
      <c r="AM156" s="26"/>
      <c r="AN156" s="26"/>
      <c r="AO156" s="26"/>
    </row>
    <row r="157" spans="1:41" s="25" customFormat="1" ht="12.75" x14ac:dyDescent="0.25">
      <c r="A157" s="111"/>
      <c r="D157" s="26"/>
      <c r="E157" s="26"/>
      <c r="F157" s="26"/>
      <c r="G157" s="26"/>
      <c r="H157" s="26"/>
      <c r="I157" s="26"/>
      <c r="J157" s="26"/>
      <c r="K157" s="26"/>
      <c r="L157" s="136"/>
      <c r="M157" s="106"/>
      <c r="N157" s="145"/>
      <c r="O157" s="106"/>
      <c r="P157" s="106"/>
      <c r="Q157" s="106"/>
      <c r="R157" s="106"/>
      <c r="S157" s="106"/>
      <c r="T157" s="10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119"/>
      <c r="AH157" s="119"/>
      <c r="AI157" s="119"/>
      <c r="AJ157" s="26"/>
      <c r="AK157" s="26"/>
      <c r="AL157" s="26"/>
      <c r="AM157" s="26"/>
      <c r="AN157" s="26"/>
      <c r="AO157" s="26"/>
    </row>
    <row r="158" spans="1:41" s="25" customFormat="1" ht="12.75" x14ac:dyDescent="0.25">
      <c r="A158" s="111"/>
      <c r="D158" s="26"/>
      <c r="E158" s="26"/>
      <c r="F158" s="26"/>
      <c r="G158" s="26"/>
      <c r="H158" s="26"/>
      <c r="I158" s="26"/>
      <c r="J158" s="26"/>
      <c r="K158" s="26"/>
      <c r="L158" s="136"/>
      <c r="M158" s="106"/>
      <c r="N158" s="145"/>
      <c r="O158" s="106"/>
      <c r="P158" s="106"/>
      <c r="Q158" s="106"/>
      <c r="R158" s="106"/>
      <c r="S158" s="106"/>
      <c r="T158" s="10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119"/>
      <c r="AH158" s="119"/>
      <c r="AI158" s="119"/>
      <c r="AJ158" s="26"/>
      <c r="AK158" s="26"/>
      <c r="AL158" s="26"/>
      <c r="AM158" s="26"/>
      <c r="AN158" s="26"/>
      <c r="AO158" s="26"/>
    </row>
    <row r="159" spans="1:41" s="25" customFormat="1" ht="12.75" x14ac:dyDescent="0.25">
      <c r="A159" s="111"/>
      <c r="D159" s="26"/>
      <c r="E159" s="26"/>
      <c r="F159" s="26"/>
      <c r="G159" s="26"/>
      <c r="H159" s="26"/>
      <c r="I159" s="26"/>
      <c r="J159" s="26"/>
      <c r="K159" s="26"/>
      <c r="L159" s="136"/>
      <c r="M159" s="106"/>
      <c r="N159" s="145"/>
      <c r="O159" s="106"/>
      <c r="P159" s="106"/>
      <c r="Q159" s="106"/>
      <c r="R159" s="106"/>
      <c r="S159" s="106"/>
      <c r="T159" s="10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119"/>
      <c r="AH159" s="119"/>
      <c r="AI159" s="119"/>
      <c r="AJ159" s="26"/>
      <c r="AK159" s="26"/>
      <c r="AL159" s="26"/>
      <c r="AM159" s="26"/>
      <c r="AN159" s="26"/>
      <c r="AO159" s="26"/>
    </row>
    <row r="160" spans="1:41" s="25" customFormat="1" ht="12.75" x14ac:dyDescent="0.25">
      <c r="A160" s="111"/>
      <c r="D160" s="26"/>
      <c r="E160" s="26"/>
      <c r="F160" s="26"/>
      <c r="G160" s="26"/>
      <c r="H160" s="26"/>
      <c r="I160" s="26"/>
      <c r="J160" s="26"/>
      <c r="K160" s="26"/>
      <c r="L160" s="136"/>
      <c r="M160" s="106"/>
      <c r="N160" s="145"/>
      <c r="O160" s="106"/>
      <c r="P160" s="106"/>
      <c r="Q160" s="106"/>
      <c r="R160" s="106"/>
      <c r="S160" s="106"/>
      <c r="T160" s="10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119"/>
      <c r="AH160" s="119"/>
      <c r="AI160" s="119"/>
      <c r="AJ160" s="26"/>
      <c r="AK160" s="26"/>
      <c r="AL160" s="26"/>
      <c r="AM160" s="26"/>
      <c r="AN160" s="26"/>
      <c r="AO160" s="26"/>
    </row>
    <row r="161" spans="1:41" s="25" customFormat="1" ht="12.75" x14ac:dyDescent="0.25">
      <c r="A161" s="111"/>
      <c r="D161" s="26"/>
      <c r="E161" s="26"/>
      <c r="F161" s="26"/>
      <c r="G161" s="26"/>
      <c r="H161" s="26"/>
      <c r="I161" s="26"/>
      <c r="J161" s="26"/>
      <c r="K161" s="26"/>
      <c r="L161" s="136"/>
      <c r="M161" s="106"/>
      <c r="N161" s="145"/>
      <c r="O161" s="106"/>
      <c r="P161" s="106"/>
      <c r="Q161" s="106"/>
      <c r="R161" s="106"/>
      <c r="S161" s="106"/>
      <c r="T161" s="10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119"/>
      <c r="AH161" s="119"/>
      <c r="AI161" s="119"/>
      <c r="AJ161" s="26"/>
      <c r="AK161" s="26"/>
      <c r="AL161" s="26"/>
      <c r="AM161" s="26"/>
      <c r="AN161" s="26"/>
      <c r="AO161" s="26"/>
    </row>
    <row r="162" spans="1:41" s="25" customFormat="1" ht="12.75" x14ac:dyDescent="0.25">
      <c r="A162" s="111"/>
      <c r="D162" s="26"/>
      <c r="E162" s="26"/>
      <c r="F162" s="26"/>
      <c r="G162" s="26"/>
      <c r="H162" s="26"/>
      <c r="I162" s="26"/>
      <c r="J162" s="26"/>
      <c r="K162" s="26"/>
      <c r="L162" s="136"/>
      <c r="M162" s="106"/>
      <c r="N162" s="145"/>
      <c r="O162" s="106"/>
      <c r="P162" s="106"/>
      <c r="Q162" s="106"/>
      <c r="R162" s="106"/>
      <c r="S162" s="106"/>
      <c r="T162" s="10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119"/>
      <c r="AH162" s="119"/>
      <c r="AI162" s="119"/>
      <c r="AJ162" s="26"/>
      <c r="AK162" s="26"/>
      <c r="AL162" s="26"/>
      <c r="AM162" s="26"/>
      <c r="AN162" s="26"/>
      <c r="AO162" s="26"/>
    </row>
    <row r="163" spans="1:41" s="25" customFormat="1" ht="12.75" x14ac:dyDescent="0.25">
      <c r="A163" s="111"/>
      <c r="D163" s="26"/>
      <c r="E163" s="26"/>
      <c r="F163" s="26"/>
      <c r="G163" s="26"/>
      <c r="H163" s="26"/>
      <c r="I163" s="26"/>
      <c r="J163" s="26"/>
      <c r="K163" s="26"/>
      <c r="L163" s="136"/>
      <c r="M163" s="106"/>
      <c r="N163" s="145"/>
      <c r="O163" s="106"/>
      <c r="P163" s="106"/>
      <c r="Q163" s="106"/>
      <c r="R163" s="106"/>
      <c r="S163" s="106"/>
      <c r="T163" s="10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119"/>
      <c r="AH163" s="119"/>
      <c r="AI163" s="119"/>
      <c r="AJ163" s="26"/>
      <c r="AK163" s="26"/>
      <c r="AL163" s="26"/>
      <c r="AM163" s="26"/>
      <c r="AN163" s="26"/>
      <c r="AO163" s="26"/>
    </row>
    <row r="164" spans="1:41" s="25" customFormat="1" ht="12.75" x14ac:dyDescent="0.25">
      <c r="A164" s="111"/>
      <c r="D164" s="26"/>
      <c r="E164" s="26"/>
      <c r="F164" s="26"/>
      <c r="G164" s="26"/>
      <c r="H164" s="26"/>
      <c r="I164" s="26"/>
      <c r="J164" s="26"/>
      <c r="K164" s="26"/>
      <c r="L164" s="136"/>
      <c r="M164" s="106"/>
      <c r="N164" s="145"/>
      <c r="O164" s="106"/>
      <c r="P164" s="106"/>
      <c r="Q164" s="106"/>
      <c r="R164" s="106"/>
      <c r="S164" s="106"/>
      <c r="T164" s="10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119"/>
      <c r="AH164" s="119"/>
      <c r="AI164" s="119"/>
      <c r="AJ164" s="26"/>
      <c r="AK164" s="26"/>
      <c r="AL164" s="26"/>
      <c r="AM164" s="26"/>
      <c r="AN164" s="26"/>
      <c r="AO164" s="26"/>
    </row>
    <row r="165" spans="1:41" s="25" customFormat="1" ht="12.75" x14ac:dyDescent="0.25">
      <c r="A165" s="111"/>
      <c r="D165" s="26"/>
      <c r="E165" s="26"/>
      <c r="F165" s="26"/>
      <c r="G165" s="26"/>
      <c r="H165" s="26"/>
      <c r="I165" s="26"/>
      <c r="J165" s="26"/>
      <c r="K165" s="26"/>
      <c r="L165" s="136"/>
      <c r="M165" s="106"/>
      <c r="N165" s="145"/>
      <c r="O165" s="106"/>
      <c r="P165" s="106"/>
      <c r="Q165" s="106"/>
      <c r="R165" s="106"/>
      <c r="S165" s="106"/>
      <c r="T165" s="10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119"/>
      <c r="AH165" s="119"/>
      <c r="AI165" s="119"/>
      <c r="AJ165" s="26"/>
      <c r="AK165" s="26"/>
      <c r="AL165" s="26"/>
      <c r="AM165" s="26"/>
      <c r="AN165" s="26"/>
      <c r="AO165" s="26"/>
    </row>
    <row r="166" spans="1:41" s="25" customFormat="1" ht="12.75" x14ac:dyDescent="0.25">
      <c r="A166" s="111"/>
      <c r="D166" s="26"/>
      <c r="E166" s="26"/>
      <c r="F166" s="26"/>
      <c r="G166" s="26"/>
      <c r="H166" s="26"/>
      <c r="I166" s="26"/>
      <c r="J166" s="26"/>
      <c r="K166" s="26"/>
      <c r="L166" s="136"/>
      <c r="M166" s="106"/>
      <c r="N166" s="145"/>
      <c r="O166" s="106"/>
      <c r="P166" s="106"/>
      <c r="Q166" s="106"/>
      <c r="R166" s="106"/>
      <c r="S166" s="106"/>
      <c r="T166" s="10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119"/>
      <c r="AH166" s="119"/>
      <c r="AI166" s="119"/>
      <c r="AJ166" s="26"/>
      <c r="AK166" s="26"/>
      <c r="AL166" s="26"/>
      <c r="AM166" s="26"/>
      <c r="AN166" s="26"/>
      <c r="AO166" s="26"/>
    </row>
    <row r="167" spans="1:41" s="25" customFormat="1" ht="12.75" x14ac:dyDescent="0.25">
      <c r="A167" s="111"/>
      <c r="D167" s="26"/>
      <c r="E167" s="26"/>
      <c r="F167" s="26"/>
      <c r="G167" s="26"/>
      <c r="H167" s="26"/>
      <c r="I167" s="26"/>
      <c r="J167" s="26"/>
      <c r="K167" s="26"/>
      <c r="L167" s="136"/>
      <c r="M167" s="106"/>
      <c r="N167" s="145"/>
      <c r="O167" s="106"/>
      <c r="P167" s="106"/>
      <c r="Q167" s="106"/>
      <c r="R167" s="106"/>
      <c r="S167" s="106"/>
      <c r="T167" s="10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119"/>
      <c r="AH167" s="119"/>
      <c r="AI167" s="119"/>
      <c r="AJ167" s="26"/>
      <c r="AK167" s="26"/>
      <c r="AL167" s="26"/>
      <c r="AM167" s="26"/>
      <c r="AN167" s="26"/>
      <c r="AO167" s="26"/>
    </row>
    <row r="168" spans="1:41" s="25" customFormat="1" ht="12.75" x14ac:dyDescent="0.25">
      <c r="A168" s="111"/>
      <c r="D168" s="26"/>
      <c r="E168" s="26"/>
      <c r="F168" s="26"/>
      <c r="G168" s="26"/>
      <c r="H168" s="26"/>
      <c r="I168" s="26"/>
      <c r="J168" s="26"/>
      <c r="K168" s="26"/>
      <c r="L168" s="136"/>
      <c r="M168" s="106"/>
      <c r="N168" s="145"/>
      <c r="O168" s="106"/>
      <c r="P168" s="106"/>
      <c r="Q168" s="106"/>
      <c r="R168" s="106"/>
      <c r="S168" s="106"/>
      <c r="T168" s="10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119"/>
      <c r="AH168" s="119"/>
      <c r="AI168" s="119"/>
      <c r="AJ168" s="26"/>
      <c r="AK168" s="26"/>
      <c r="AL168" s="26"/>
      <c r="AM168" s="26"/>
      <c r="AN168" s="26"/>
      <c r="AO168" s="26"/>
    </row>
    <row r="169" spans="1:41" s="25" customFormat="1" ht="12.75" x14ac:dyDescent="0.25">
      <c r="A169" s="111"/>
      <c r="D169" s="26"/>
      <c r="E169" s="26"/>
      <c r="F169" s="26"/>
      <c r="G169" s="26"/>
      <c r="H169" s="26"/>
      <c r="I169" s="26"/>
      <c r="J169" s="26"/>
      <c r="K169" s="26"/>
      <c r="L169" s="136"/>
      <c r="M169" s="106"/>
      <c r="N169" s="145"/>
      <c r="O169" s="106"/>
      <c r="P169" s="106"/>
      <c r="Q169" s="106"/>
      <c r="R169" s="106"/>
      <c r="S169" s="106"/>
      <c r="T169" s="10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119"/>
      <c r="AH169" s="119"/>
      <c r="AI169" s="119"/>
      <c r="AJ169" s="26"/>
      <c r="AK169" s="26"/>
      <c r="AL169" s="26"/>
      <c r="AM169" s="26"/>
      <c r="AN169" s="26"/>
      <c r="AO169" s="26"/>
    </row>
    <row r="170" spans="1:41" s="25" customFormat="1" ht="12.75" x14ac:dyDescent="0.25">
      <c r="A170" s="111"/>
      <c r="D170" s="26"/>
      <c r="E170" s="26"/>
      <c r="F170" s="26"/>
      <c r="G170" s="26"/>
      <c r="H170" s="26"/>
      <c r="I170" s="26"/>
      <c r="J170" s="26"/>
      <c r="K170" s="26"/>
      <c r="L170" s="136"/>
      <c r="M170" s="106"/>
      <c r="N170" s="145"/>
      <c r="O170" s="106"/>
      <c r="P170" s="106"/>
      <c r="Q170" s="106"/>
      <c r="R170" s="106"/>
      <c r="S170" s="106"/>
      <c r="T170" s="10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119"/>
      <c r="AH170" s="119"/>
      <c r="AI170" s="119"/>
      <c r="AJ170" s="26"/>
      <c r="AK170" s="26"/>
      <c r="AL170" s="26"/>
      <c r="AM170" s="26"/>
      <c r="AN170" s="26"/>
      <c r="AO170" s="26"/>
    </row>
    <row r="171" spans="1:41" s="25" customFormat="1" ht="12.75" x14ac:dyDescent="0.25">
      <c r="A171" s="111"/>
      <c r="D171" s="26"/>
      <c r="E171" s="26"/>
      <c r="F171" s="26"/>
      <c r="G171" s="26"/>
      <c r="H171" s="26"/>
      <c r="I171" s="26"/>
      <c r="J171" s="26"/>
      <c r="K171" s="26"/>
      <c r="L171" s="136"/>
      <c r="M171" s="106"/>
      <c r="N171" s="145"/>
      <c r="O171" s="106"/>
      <c r="P171" s="106"/>
      <c r="Q171" s="106"/>
      <c r="R171" s="106"/>
      <c r="S171" s="106"/>
      <c r="T171" s="10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119"/>
      <c r="AH171" s="119"/>
      <c r="AI171" s="119"/>
      <c r="AJ171" s="26"/>
      <c r="AK171" s="26"/>
      <c r="AL171" s="26"/>
      <c r="AM171" s="26"/>
      <c r="AN171" s="26"/>
      <c r="AO171" s="26"/>
    </row>
    <row r="172" spans="1:41" s="25" customFormat="1" ht="12.75" x14ac:dyDescent="0.25">
      <c r="A172" s="111"/>
      <c r="D172" s="26"/>
      <c r="E172" s="26"/>
      <c r="F172" s="26"/>
      <c r="G172" s="26"/>
      <c r="H172" s="26"/>
      <c r="I172" s="26"/>
      <c r="J172" s="26"/>
      <c r="K172" s="26"/>
      <c r="L172" s="136"/>
      <c r="M172" s="106"/>
      <c r="N172" s="145"/>
      <c r="O172" s="106"/>
      <c r="P172" s="106"/>
      <c r="Q172" s="106"/>
      <c r="R172" s="106"/>
      <c r="S172" s="106"/>
      <c r="T172" s="10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119"/>
      <c r="AH172" s="119"/>
      <c r="AI172" s="119"/>
      <c r="AJ172" s="26"/>
      <c r="AK172" s="26"/>
      <c r="AL172" s="26"/>
      <c r="AM172" s="26"/>
      <c r="AN172" s="26"/>
      <c r="AO172" s="26"/>
    </row>
    <row r="173" spans="1:41" s="25" customFormat="1" ht="12.75" x14ac:dyDescent="0.25">
      <c r="A173" s="111"/>
      <c r="D173" s="26"/>
      <c r="E173" s="26"/>
      <c r="F173" s="26"/>
      <c r="G173" s="26"/>
      <c r="H173" s="26"/>
      <c r="I173" s="26"/>
      <c r="J173" s="26"/>
      <c r="K173" s="26"/>
      <c r="L173" s="136"/>
      <c r="M173" s="106"/>
      <c r="N173" s="145"/>
      <c r="O173" s="106"/>
      <c r="P173" s="106"/>
      <c r="Q173" s="106"/>
      <c r="R173" s="106"/>
      <c r="S173" s="106"/>
      <c r="T173" s="10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119"/>
      <c r="AH173" s="119"/>
      <c r="AI173" s="119"/>
      <c r="AJ173" s="26"/>
      <c r="AK173" s="26"/>
      <c r="AL173" s="26"/>
      <c r="AM173" s="26"/>
      <c r="AN173" s="26"/>
      <c r="AO173" s="26"/>
    </row>
    <row r="174" spans="1:41" s="25" customFormat="1" ht="12.75" x14ac:dyDescent="0.25">
      <c r="A174" s="111"/>
      <c r="D174" s="26"/>
      <c r="E174" s="26"/>
      <c r="F174" s="26"/>
      <c r="G174" s="26"/>
      <c r="H174" s="26"/>
      <c r="I174" s="26"/>
      <c r="J174" s="26"/>
      <c r="K174" s="26"/>
      <c r="L174" s="136"/>
      <c r="M174" s="106"/>
      <c r="N174" s="145"/>
      <c r="O174" s="106"/>
      <c r="P174" s="106"/>
      <c r="Q174" s="106"/>
      <c r="R174" s="106"/>
      <c r="S174" s="106"/>
      <c r="T174" s="10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119"/>
      <c r="AH174" s="119"/>
      <c r="AI174" s="119"/>
      <c r="AJ174" s="26"/>
      <c r="AK174" s="26"/>
      <c r="AL174" s="26"/>
      <c r="AM174" s="26"/>
      <c r="AN174" s="26"/>
      <c r="AO174" s="26"/>
    </row>
    <row r="175" spans="1:41" s="25" customFormat="1" ht="12.75" x14ac:dyDescent="0.25">
      <c r="A175" s="111"/>
      <c r="D175" s="26"/>
      <c r="E175" s="26"/>
      <c r="F175" s="26"/>
      <c r="G175" s="26"/>
      <c r="H175" s="26"/>
      <c r="I175" s="26"/>
      <c r="J175" s="26"/>
      <c r="K175" s="26"/>
      <c r="L175" s="136"/>
      <c r="M175" s="106"/>
      <c r="N175" s="145"/>
      <c r="O175" s="106"/>
      <c r="P175" s="106"/>
      <c r="Q175" s="106"/>
      <c r="R175" s="106"/>
      <c r="S175" s="106"/>
      <c r="T175" s="10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119"/>
      <c r="AH175" s="119"/>
      <c r="AI175" s="119"/>
      <c r="AJ175" s="26"/>
      <c r="AK175" s="26"/>
      <c r="AL175" s="26"/>
      <c r="AM175" s="26"/>
      <c r="AN175" s="26"/>
      <c r="AO175" s="26"/>
    </row>
    <row r="176" spans="1:41" s="25" customFormat="1" ht="12.75" x14ac:dyDescent="0.25">
      <c r="A176" s="111"/>
      <c r="D176" s="26"/>
      <c r="E176" s="26"/>
      <c r="F176" s="26"/>
      <c r="G176" s="26"/>
      <c r="H176" s="26"/>
      <c r="I176" s="26"/>
      <c r="J176" s="26"/>
      <c r="K176" s="26"/>
      <c r="L176" s="136"/>
      <c r="M176" s="106"/>
      <c r="N176" s="145"/>
      <c r="O176" s="106"/>
      <c r="P176" s="106"/>
      <c r="Q176" s="106"/>
      <c r="R176" s="106"/>
      <c r="S176" s="106"/>
      <c r="T176" s="10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119"/>
      <c r="AH176" s="119"/>
      <c r="AI176" s="119"/>
      <c r="AJ176" s="26"/>
      <c r="AK176" s="26"/>
      <c r="AL176" s="26"/>
      <c r="AM176" s="26"/>
      <c r="AN176" s="26"/>
      <c r="AO176" s="26"/>
    </row>
    <row r="177" spans="1:41" s="25" customFormat="1" ht="12.75" x14ac:dyDescent="0.25">
      <c r="A177" s="111"/>
      <c r="D177" s="26"/>
      <c r="E177" s="26"/>
      <c r="F177" s="26"/>
      <c r="G177" s="26"/>
      <c r="H177" s="26"/>
      <c r="I177" s="26"/>
      <c r="J177" s="26"/>
      <c r="K177" s="26"/>
      <c r="L177" s="136"/>
      <c r="M177" s="106"/>
      <c r="N177" s="145"/>
      <c r="O177" s="106"/>
      <c r="P177" s="106"/>
      <c r="Q177" s="106"/>
      <c r="R177" s="106"/>
      <c r="S177" s="106"/>
      <c r="T177" s="10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119"/>
      <c r="AH177" s="119"/>
      <c r="AI177" s="119"/>
      <c r="AJ177" s="26"/>
      <c r="AK177" s="26"/>
      <c r="AL177" s="26"/>
      <c r="AM177" s="26"/>
      <c r="AN177" s="26"/>
      <c r="AO177" s="26"/>
    </row>
    <row r="178" spans="1:41" s="25" customFormat="1" ht="12.75" x14ac:dyDescent="0.25">
      <c r="A178" s="111"/>
      <c r="D178" s="26"/>
      <c r="E178" s="26"/>
      <c r="F178" s="26"/>
      <c r="G178" s="26"/>
      <c r="H178" s="26"/>
      <c r="I178" s="26"/>
      <c r="J178" s="26"/>
      <c r="K178" s="26"/>
      <c r="L178" s="136"/>
      <c r="M178" s="106"/>
      <c r="N178" s="145"/>
      <c r="O178" s="106"/>
      <c r="P178" s="106"/>
      <c r="Q178" s="106"/>
      <c r="R178" s="106"/>
      <c r="S178" s="106"/>
      <c r="T178" s="10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119"/>
      <c r="AH178" s="119"/>
      <c r="AI178" s="119"/>
      <c r="AJ178" s="26"/>
      <c r="AK178" s="26"/>
      <c r="AL178" s="26"/>
      <c r="AM178" s="26"/>
      <c r="AN178" s="26"/>
      <c r="AO178" s="26"/>
    </row>
    <row r="179" spans="1:41" s="25" customFormat="1" ht="12.75" x14ac:dyDescent="0.25">
      <c r="A179" s="111"/>
      <c r="D179" s="26"/>
      <c r="E179" s="26"/>
      <c r="F179" s="26"/>
      <c r="G179" s="26"/>
      <c r="H179" s="26"/>
      <c r="I179" s="26"/>
      <c r="J179" s="26"/>
      <c r="K179" s="26"/>
      <c r="L179" s="136"/>
      <c r="M179" s="106"/>
      <c r="N179" s="145"/>
      <c r="O179" s="106"/>
      <c r="P179" s="106"/>
      <c r="Q179" s="106"/>
      <c r="R179" s="106"/>
      <c r="S179" s="106"/>
      <c r="T179" s="10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119"/>
      <c r="AH179" s="119"/>
      <c r="AI179" s="119"/>
      <c r="AJ179" s="26"/>
      <c r="AK179" s="26"/>
      <c r="AL179" s="26"/>
      <c r="AM179" s="26"/>
      <c r="AN179" s="26"/>
      <c r="AO179" s="26"/>
    </row>
    <row r="180" spans="1:41" s="25" customFormat="1" ht="12.75" x14ac:dyDescent="0.25">
      <c r="A180" s="111"/>
      <c r="D180" s="26"/>
      <c r="E180" s="26"/>
      <c r="F180" s="26"/>
      <c r="G180" s="26"/>
      <c r="H180" s="26"/>
      <c r="I180" s="26"/>
      <c r="J180" s="26"/>
      <c r="K180" s="26"/>
      <c r="L180" s="136"/>
      <c r="M180" s="106"/>
      <c r="N180" s="145"/>
      <c r="O180" s="106"/>
      <c r="P180" s="106"/>
      <c r="Q180" s="106"/>
      <c r="R180" s="106"/>
      <c r="S180" s="106"/>
      <c r="T180" s="10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119"/>
      <c r="AH180" s="119"/>
      <c r="AI180" s="119"/>
      <c r="AJ180" s="26"/>
      <c r="AK180" s="26"/>
      <c r="AL180" s="26"/>
      <c r="AM180" s="26"/>
      <c r="AN180" s="26"/>
      <c r="AO180" s="26"/>
    </row>
    <row r="181" spans="1:41" s="25" customFormat="1" ht="12.75" x14ac:dyDescent="0.25">
      <c r="A181" s="111"/>
      <c r="D181" s="26"/>
      <c r="E181" s="26"/>
      <c r="F181" s="26"/>
      <c r="G181" s="26"/>
      <c r="H181" s="26"/>
      <c r="I181" s="26"/>
      <c r="J181" s="26"/>
      <c r="K181" s="26"/>
      <c r="L181" s="136"/>
      <c r="M181" s="106"/>
      <c r="N181" s="145"/>
      <c r="O181" s="106"/>
      <c r="P181" s="106"/>
      <c r="Q181" s="106"/>
      <c r="R181" s="106"/>
      <c r="S181" s="106"/>
      <c r="T181" s="10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119"/>
      <c r="AH181" s="119"/>
      <c r="AI181" s="119"/>
      <c r="AJ181" s="26"/>
      <c r="AK181" s="26"/>
      <c r="AL181" s="26"/>
      <c r="AM181" s="26"/>
      <c r="AN181" s="26"/>
      <c r="AO181" s="26"/>
    </row>
    <row r="182" spans="1:41" s="25" customFormat="1" ht="12.75" x14ac:dyDescent="0.25">
      <c r="A182" s="111"/>
      <c r="D182" s="26"/>
      <c r="E182" s="26"/>
      <c r="F182" s="26"/>
      <c r="G182" s="26"/>
      <c r="H182" s="26"/>
      <c r="I182" s="26"/>
      <c r="J182" s="26"/>
      <c r="K182" s="26"/>
      <c r="L182" s="136"/>
      <c r="M182" s="106"/>
      <c r="N182" s="145"/>
      <c r="O182" s="106"/>
      <c r="P182" s="106"/>
      <c r="Q182" s="106"/>
      <c r="R182" s="106"/>
      <c r="S182" s="106"/>
      <c r="T182" s="10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119"/>
      <c r="AH182" s="119"/>
      <c r="AI182" s="119"/>
      <c r="AJ182" s="26"/>
      <c r="AK182" s="26"/>
      <c r="AL182" s="26"/>
      <c r="AM182" s="26"/>
      <c r="AN182" s="26"/>
      <c r="AO182" s="26"/>
    </row>
    <row r="183" spans="1:41" s="25" customFormat="1" ht="12.75" x14ac:dyDescent="0.25">
      <c r="A183" s="111"/>
      <c r="D183" s="26"/>
      <c r="E183" s="26"/>
      <c r="F183" s="26"/>
      <c r="G183" s="26"/>
      <c r="H183" s="26"/>
      <c r="I183" s="26"/>
      <c r="J183" s="26"/>
      <c r="K183" s="26"/>
      <c r="L183" s="136"/>
      <c r="M183" s="106"/>
      <c r="N183" s="145"/>
      <c r="O183" s="106"/>
      <c r="P183" s="106"/>
      <c r="Q183" s="106"/>
      <c r="R183" s="106"/>
      <c r="S183" s="106"/>
      <c r="T183" s="10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119"/>
      <c r="AH183" s="119"/>
      <c r="AI183" s="119"/>
      <c r="AJ183" s="26"/>
      <c r="AK183" s="26"/>
      <c r="AL183" s="26"/>
      <c r="AM183" s="26"/>
      <c r="AN183" s="26"/>
      <c r="AO183" s="26"/>
    </row>
    <row r="184" spans="1:41" s="25" customFormat="1" ht="12.75" x14ac:dyDescent="0.25">
      <c r="A184" s="111"/>
      <c r="D184" s="26"/>
      <c r="E184" s="26"/>
      <c r="F184" s="26"/>
      <c r="G184" s="26"/>
      <c r="H184" s="26"/>
      <c r="I184" s="26"/>
      <c r="J184" s="26"/>
      <c r="K184" s="26"/>
      <c r="L184" s="136"/>
      <c r="M184" s="106"/>
      <c r="N184" s="145"/>
      <c r="O184" s="106"/>
      <c r="P184" s="106"/>
      <c r="Q184" s="106"/>
      <c r="R184" s="106"/>
      <c r="S184" s="106"/>
      <c r="T184" s="10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119"/>
      <c r="AH184" s="119"/>
      <c r="AI184" s="119"/>
      <c r="AJ184" s="26"/>
      <c r="AK184" s="26"/>
      <c r="AL184" s="26"/>
      <c r="AM184" s="26"/>
      <c r="AN184" s="26"/>
      <c r="AO184" s="26"/>
    </row>
    <row r="185" spans="1:41" s="25" customFormat="1" ht="12.75" x14ac:dyDescent="0.25">
      <c r="A185" s="111"/>
      <c r="D185" s="26"/>
      <c r="E185" s="26"/>
      <c r="F185" s="26"/>
      <c r="G185" s="26"/>
      <c r="H185" s="26"/>
      <c r="I185" s="26"/>
      <c r="J185" s="26"/>
      <c r="K185" s="26"/>
      <c r="L185" s="136"/>
      <c r="M185" s="106"/>
      <c r="N185" s="145"/>
      <c r="O185" s="106"/>
      <c r="P185" s="106"/>
      <c r="Q185" s="106"/>
      <c r="R185" s="106"/>
      <c r="S185" s="106"/>
      <c r="T185" s="10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119"/>
      <c r="AH185" s="119"/>
      <c r="AI185" s="119"/>
      <c r="AJ185" s="26"/>
      <c r="AK185" s="26"/>
      <c r="AL185" s="26"/>
      <c r="AM185" s="26"/>
      <c r="AN185" s="26"/>
      <c r="AO185" s="26"/>
    </row>
    <row r="186" spans="1:41" s="25" customFormat="1" ht="12.75" x14ac:dyDescent="0.25">
      <c r="A186" s="111"/>
      <c r="D186" s="26"/>
      <c r="E186" s="26"/>
      <c r="F186" s="26"/>
      <c r="G186" s="26"/>
      <c r="H186" s="26"/>
      <c r="I186" s="26"/>
      <c r="J186" s="26"/>
      <c r="K186" s="26"/>
      <c r="L186" s="136"/>
      <c r="M186" s="106"/>
      <c r="N186" s="145"/>
      <c r="O186" s="106"/>
      <c r="P186" s="106"/>
      <c r="Q186" s="106"/>
      <c r="R186" s="106"/>
      <c r="S186" s="106"/>
      <c r="T186" s="10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119"/>
      <c r="AH186" s="119"/>
      <c r="AI186" s="119"/>
      <c r="AJ186" s="26"/>
      <c r="AK186" s="26"/>
      <c r="AL186" s="26"/>
      <c r="AM186" s="26"/>
      <c r="AN186" s="26"/>
      <c r="AO186" s="26"/>
    </row>
    <row r="187" spans="1:41" s="25" customFormat="1" ht="12.75" x14ac:dyDescent="0.25">
      <c r="A187" s="111"/>
      <c r="D187" s="26"/>
      <c r="E187" s="26"/>
      <c r="F187" s="26"/>
      <c r="G187" s="26"/>
      <c r="H187" s="26"/>
      <c r="I187" s="26"/>
      <c r="J187" s="26"/>
      <c r="K187" s="26"/>
      <c r="L187" s="136"/>
      <c r="M187" s="106"/>
      <c r="N187" s="145"/>
      <c r="O187" s="106"/>
      <c r="P187" s="106"/>
      <c r="Q187" s="106"/>
      <c r="R187" s="106"/>
      <c r="S187" s="106"/>
      <c r="T187" s="10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119"/>
      <c r="AH187" s="119"/>
      <c r="AI187" s="119"/>
      <c r="AJ187" s="26"/>
      <c r="AK187" s="26"/>
      <c r="AL187" s="26"/>
      <c r="AM187" s="26"/>
      <c r="AN187" s="26"/>
      <c r="AO187" s="26"/>
    </row>
    <row r="188" spans="1:41" s="25" customFormat="1" ht="12.75" x14ac:dyDescent="0.25">
      <c r="A188" s="111"/>
      <c r="D188" s="26"/>
      <c r="E188" s="26"/>
      <c r="F188" s="26"/>
      <c r="G188" s="26"/>
      <c r="H188" s="26"/>
      <c r="I188" s="26"/>
      <c r="J188" s="26"/>
      <c r="K188" s="26"/>
      <c r="L188" s="136"/>
      <c r="M188" s="106"/>
      <c r="N188" s="145"/>
      <c r="O188" s="106"/>
      <c r="P188" s="106"/>
      <c r="Q188" s="106"/>
      <c r="R188" s="106"/>
      <c r="S188" s="106"/>
      <c r="T188" s="10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119"/>
      <c r="AH188" s="119"/>
      <c r="AI188" s="119"/>
      <c r="AJ188" s="26"/>
      <c r="AK188" s="26"/>
      <c r="AL188" s="26"/>
      <c r="AM188" s="26"/>
      <c r="AN188" s="26"/>
      <c r="AO188" s="26"/>
    </row>
    <row r="189" spans="1:41" s="25" customFormat="1" ht="12.75" x14ac:dyDescent="0.25">
      <c r="A189" s="111"/>
      <c r="D189" s="26"/>
      <c r="E189" s="26"/>
      <c r="F189" s="26"/>
      <c r="G189" s="26"/>
      <c r="H189" s="26"/>
      <c r="I189" s="26"/>
      <c r="J189" s="26"/>
      <c r="K189" s="26"/>
      <c r="L189" s="136"/>
      <c r="M189" s="106"/>
      <c r="N189" s="145"/>
      <c r="O189" s="106"/>
      <c r="P189" s="106"/>
      <c r="Q189" s="106"/>
      <c r="R189" s="106"/>
      <c r="S189" s="106"/>
      <c r="T189" s="10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119"/>
      <c r="AH189" s="119"/>
      <c r="AI189" s="119"/>
      <c r="AJ189" s="26"/>
      <c r="AK189" s="26"/>
      <c r="AL189" s="26"/>
      <c r="AM189" s="26"/>
      <c r="AN189" s="26"/>
      <c r="AO189" s="26"/>
    </row>
    <row r="190" spans="1:41" s="25" customFormat="1" ht="12.75" x14ac:dyDescent="0.25">
      <c r="A190" s="111"/>
      <c r="D190" s="26"/>
      <c r="E190" s="26"/>
      <c r="F190" s="26"/>
      <c r="G190" s="26"/>
      <c r="H190" s="26"/>
      <c r="I190" s="26"/>
      <c r="J190" s="26"/>
      <c r="K190" s="26"/>
      <c r="L190" s="136"/>
      <c r="M190" s="106"/>
      <c r="N190" s="145"/>
      <c r="O190" s="106"/>
      <c r="P190" s="106"/>
      <c r="Q190" s="106"/>
      <c r="R190" s="106"/>
      <c r="S190" s="106"/>
      <c r="T190" s="10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119"/>
      <c r="AH190" s="119"/>
      <c r="AI190" s="119"/>
      <c r="AJ190" s="26"/>
      <c r="AK190" s="26"/>
      <c r="AL190" s="26"/>
      <c r="AM190" s="26"/>
      <c r="AN190" s="26"/>
      <c r="AO190" s="26"/>
    </row>
    <row r="191" spans="1:41" s="25" customFormat="1" ht="12.75" x14ac:dyDescent="0.25">
      <c r="A191" s="111"/>
      <c r="D191" s="26"/>
      <c r="E191" s="26"/>
      <c r="F191" s="26"/>
      <c r="G191" s="26"/>
      <c r="H191" s="26"/>
      <c r="I191" s="26"/>
      <c r="J191" s="26"/>
      <c r="K191" s="26"/>
      <c r="L191" s="136"/>
      <c r="M191" s="106"/>
      <c r="N191" s="145"/>
      <c r="O191" s="106"/>
      <c r="P191" s="106"/>
      <c r="Q191" s="106"/>
      <c r="R191" s="106"/>
      <c r="S191" s="106"/>
      <c r="T191" s="10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119"/>
      <c r="AH191" s="119"/>
      <c r="AI191" s="119"/>
      <c r="AJ191" s="26"/>
      <c r="AK191" s="26"/>
      <c r="AL191" s="26"/>
      <c r="AM191" s="26"/>
      <c r="AN191" s="26"/>
      <c r="AO191" s="26"/>
    </row>
    <row r="192" spans="1:41" s="25" customFormat="1" ht="12.75" x14ac:dyDescent="0.25">
      <c r="A192" s="111"/>
      <c r="F192" s="26"/>
      <c r="G192" s="26"/>
      <c r="H192" s="26"/>
      <c r="I192" s="26"/>
      <c r="J192" s="26"/>
      <c r="K192" s="26"/>
      <c r="L192" s="136"/>
      <c r="M192" s="106"/>
      <c r="N192" s="145"/>
      <c r="O192" s="106"/>
      <c r="P192" s="106"/>
      <c r="Q192" s="106"/>
      <c r="R192" s="106"/>
      <c r="S192" s="106"/>
      <c r="T192" s="10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119"/>
      <c r="AH192" s="119"/>
      <c r="AI192" s="119"/>
      <c r="AJ192" s="26"/>
      <c r="AK192" s="26"/>
      <c r="AL192" s="26"/>
      <c r="AM192" s="26"/>
      <c r="AN192" s="26"/>
      <c r="AO192" s="26"/>
    </row>
    <row r="193" spans="1:41" s="25" customFormat="1" ht="12.75" x14ac:dyDescent="0.25">
      <c r="A193" s="111"/>
      <c r="F193" s="26"/>
      <c r="G193" s="26"/>
      <c r="H193" s="26"/>
      <c r="I193" s="26"/>
      <c r="J193" s="26"/>
      <c r="K193" s="26"/>
      <c r="L193" s="136"/>
      <c r="M193" s="106"/>
      <c r="N193" s="145"/>
      <c r="O193" s="106"/>
      <c r="P193" s="106"/>
      <c r="Q193" s="106"/>
      <c r="R193" s="106"/>
      <c r="S193" s="106"/>
      <c r="T193" s="10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119"/>
      <c r="AH193" s="119"/>
      <c r="AI193" s="119"/>
      <c r="AJ193" s="26"/>
      <c r="AK193" s="26"/>
      <c r="AL193" s="26"/>
      <c r="AM193" s="26"/>
      <c r="AN193" s="26"/>
      <c r="AO193" s="26"/>
    </row>
    <row r="194" spans="1:41" s="25" customFormat="1" ht="12.75" x14ac:dyDescent="0.25">
      <c r="A194" s="111"/>
      <c r="F194" s="26"/>
      <c r="G194" s="26"/>
      <c r="H194" s="26"/>
      <c r="I194" s="26"/>
      <c r="J194" s="26"/>
      <c r="K194" s="26"/>
      <c r="L194" s="136"/>
      <c r="M194" s="106"/>
      <c r="N194" s="145"/>
      <c r="O194" s="106"/>
      <c r="P194" s="106"/>
      <c r="Q194" s="106"/>
      <c r="R194" s="106"/>
      <c r="S194" s="106"/>
      <c r="T194" s="10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119"/>
      <c r="AH194" s="119"/>
      <c r="AI194" s="119"/>
      <c r="AJ194" s="26"/>
      <c r="AK194" s="26"/>
      <c r="AL194" s="26"/>
      <c r="AM194" s="26"/>
      <c r="AN194" s="26"/>
      <c r="AO194" s="26"/>
    </row>
    <row r="195" spans="1:41" s="25" customFormat="1" ht="12.75" x14ac:dyDescent="0.25">
      <c r="A195" s="111"/>
      <c r="F195" s="26"/>
      <c r="G195" s="26"/>
      <c r="H195" s="26"/>
      <c r="I195" s="26"/>
      <c r="J195" s="26"/>
      <c r="K195" s="26"/>
      <c r="L195" s="136"/>
      <c r="M195" s="106"/>
      <c r="N195" s="145"/>
      <c r="O195" s="106"/>
      <c r="P195" s="106"/>
      <c r="Q195" s="106"/>
      <c r="R195" s="106"/>
      <c r="S195" s="106"/>
      <c r="T195" s="10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119"/>
      <c r="AH195" s="119"/>
      <c r="AI195" s="119"/>
      <c r="AJ195" s="26"/>
      <c r="AK195" s="26"/>
      <c r="AL195" s="26"/>
      <c r="AM195" s="26"/>
      <c r="AN195" s="26"/>
      <c r="AO195" s="26"/>
    </row>
    <row r="196" spans="1:41" s="25" customFormat="1" ht="12.75" x14ac:dyDescent="0.25">
      <c r="A196" s="111"/>
      <c r="F196" s="26"/>
      <c r="G196" s="26"/>
      <c r="H196" s="26"/>
      <c r="I196" s="26"/>
      <c r="J196" s="26"/>
      <c r="K196" s="26"/>
      <c r="L196" s="136"/>
      <c r="M196" s="106"/>
      <c r="N196" s="145"/>
      <c r="O196" s="106"/>
      <c r="P196" s="106"/>
      <c r="Q196" s="106"/>
      <c r="R196" s="106"/>
      <c r="S196" s="106"/>
      <c r="T196" s="10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119"/>
      <c r="AH196" s="119"/>
      <c r="AI196" s="119"/>
      <c r="AJ196" s="26"/>
      <c r="AK196" s="26"/>
      <c r="AL196" s="26"/>
      <c r="AM196" s="26"/>
      <c r="AN196" s="26"/>
      <c r="AO196" s="26"/>
    </row>
    <row r="197" spans="1:41" s="25" customFormat="1" ht="12.75" x14ac:dyDescent="0.25">
      <c r="A197" s="111"/>
      <c r="F197" s="26"/>
      <c r="G197" s="26"/>
      <c r="H197" s="26"/>
      <c r="I197" s="26"/>
      <c r="J197" s="26"/>
      <c r="K197" s="26"/>
      <c r="L197" s="136"/>
      <c r="M197" s="106"/>
      <c r="N197" s="145"/>
      <c r="O197" s="106"/>
      <c r="P197" s="106"/>
      <c r="Q197" s="106"/>
      <c r="R197" s="106"/>
      <c r="S197" s="106"/>
      <c r="T197" s="10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119"/>
      <c r="AH197" s="119"/>
      <c r="AI197" s="119"/>
      <c r="AJ197" s="26"/>
      <c r="AK197" s="26"/>
      <c r="AL197" s="26"/>
      <c r="AM197" s="26"/>
      <c r="AN197" s="26"/>
      <c r="AO197" s="26"/>
    </row>
    <row r="198" spans="1:41" s="25" customFormat="1" ht="12.75" x14ac:dyDescent="0.25">
      <c r="A198" s="111"/>
      <c r="F198" s="26"/>
      <c r="G198" s="26"/>
      <c r="H198" s="26"/>
      <c r="I198" s="26"/>
      <c r="J198" s="26"/>
      <c r="K198" s="26"/>
      <c r="L198" s="136"/>
      <c r="M198" s="106"/>
      <c r="N198" s="145"/>
      <c r="O198" s="106"/>
      <c r="P198" s="106"/>
      <c r="Q198" s="106"/>
      <c r="R198" s="106"/>
      <c r="S198" s="106"/>
      <c r="T198" s="10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119"/>
      <c r="AH198" s="119"/>
      <c r="AI198" s="119"/>
      <c r="AJ198" s="26"/>
      <c r="AK198" s="26"/>
      <c r="AL198" s="26"/>
      <c r="AM198" s="26"/>
      <c r="AN198" s="26"/>
      <c r="AO198" s="26"/>
    </row>
    <row r="199" spans="1:41" s="25" customFormat="1" ht="12.75" x14ac:dyDescent="0.25">
      <c r="A199" s="111"/>
      <c r="F199" s="26"/>
      <c r="G199" s="26"/>
      <c r="H199" s="26"/>
      <c r="I199" s="26"/>
      <c r="J199" s="26"/>
      <c r="K199" s="26"/>
      <c r="L199" s="136"/>
      <c r="M199" s="106"/>
      <c r="N199" s="145"/>
      <c r="O199" s="106"/>
      <c r="P199" s="106"/>
      <c r="Q199" s="106"/>
      <c r="R199" s="106"/>
      <c r="S199" s="106"/>
      <c r="T199" s="10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119"/>
      <c r="AH199" s="119"/>
      <c r="AI199" s="119"/>
      <c r="AJ199" s="26"/>
      <c r="AK199" s="26"/>
      <c r="AL199" s="26"/>
      <c r="AM199" s="26"/>
      <c r="AN199" s="26"/>
      <c r="AO199" s="26"/>
    </row>
    <row r="200" spans="1:41" s="25" customFormat="1" ht="12.75" x14ac:dyDescent="0.25">
      <c r="A200" s="111"/>
      <c r="F200" s="26"/>
      <c r="G200" s="26"/>
      <c r="H200" s="26"/>
      <c r="I200" s="26"/>
      <c r="J200" s="26"/>
      <c r="K200" s="26"/>
      <c r="L200" s="136"/>
      <c r="M200" s="106"/>
      <c r="N200" s="145"/>
      <c r="O200" s="106"/>
      <c r="P200" s="106"/>
      <c r="Q200" s="106"/>
      <c r="R200" s="106"/>
      <c r="S200" s="106"/>
      <c r="T200" s="10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119"/>
      <c r="AH200" s="119"/>
      <c r="AI200" s="119"/>
      <c r="AJ200" s="26"/>
      <c r="AK200" s="26"/>
      <c r="AL200" s="26"/>
      <c r="AM200" s="26"/>
      <c r="AN200" s="26"/>
      <c r="AO200" s="26"/>
    </row>
    <row r="201" spans="1:41" s="25" customFormat="1" ht="12.75" x14ac:dyDescent="0.25">
      <c r="A201" s="111"/>
      <c r="F201" s="26"/>
      <c r="G201" s="26"/>
      <c r="H201" s="26"/>
      <c r="I201" s="26"/>
      <c r="J201" s="26"/>
      <c r="K201" s="26"/>
      <c r="L201" s="136"/>
      <c r="M201" s="106"/>
      <c r="N201" s="145"/>
      <c r="O201" s="106"/>
      <c r="P201" s="106"/>
      <c r="Q201" s="106"/>
      <c r="R201" s="106"/>
      <c r="S201" s="106"/>
      <c r="T201" s="10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119"/>
      <c r="AH201" s="119"/>
      <c r="AI201" s="119"/>
      <c r="AJ201" s="26"/>
      <c r="AK201" s="26"/>
      <c r="AL201" s="26"/>
      <c r="AM201" s="26"/>
      <c r="AN201" s="26"/>
      <c r="AO201" s="26"/>
    </row>
    <row r="202" spans="1:41" s="25" customFormat="1" ht="12.75" x14ac:dyDescent="0.25">
      <c r="A202" s="111"/>
      <c r="F202" s="26"/>
      <c r="G202" s="26"/>
      <c r="H202" s="26"/>
      <c r="I202" s="26"/>
      <c r="J202" s="26"/>
      <c r="K202" s="26"/>
      <c r="L202" s="136"/>
      <c r="M202" s="106"/>
      <c r="N202" s="145"/>
      <c r="O202" s="106"/>
      <c r="P202" s="106"/>
      <c r="Q202" s="106"/>
      <c r="R202" s="106"/>
      <c r="S202" s="106"/>
      <c r="T202" s="10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119"/>
      <c r="AH202" s="119"/>
      <c r="AI202" s="119"/>
      <c r="AJ202" s="26"/>
      <c r="AK202" s="26"/>
      <c r="AL202" s="26"/>
      <c r="AM202" s="26"/>
      <c r="AN202" s="26"/>
      <c r="AO202" s="26"/>
    </row>
    <row r="203" spans="1:41" s="25" customFormat="1" ht="12.75" x14ac:dyDescent="0.25">
      <c r="A203" s="111"/>
      <c r="F203" s="26"/>
      <c r="G203" s="26"/>
      <c r="H203" s="26"/>
      <c r="I203" s="26"/>
      <c r="J203" s="26"/>
      <c r="K203" s="26"/>
      <c r="L203" s="136"/>
      <c r="M203" s="106"/>
      <c r="N203" s="145"/>
      <c r="O203" s="106"/>
      <c r="P203" s="106"/>
      <c r="Q203" s="106"/>
      <c r="R203" s="106"/>
      <c r="S203" s="106"/>
      <c r="T203" s="10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119"/>
      <c r="AH203" s="119"/>
      <c r="AI203" s="119"/>
      <c r="AJ203" s="26"/>
      <c r="AK203" s="26"/>
      <c r="AL203" s="26"/>
      <c r="AM203" s="26"/>
      <c r="AN203" s="26"/>
      <c r="AO203" s="26"/>
    </row>
    <row r="204" spans="1:41" s="25" customFormat="1" ht="12.75" x14ac:dyDescent="0.25">
      <c r="A204" s="111"/>
      <c r="F204" s="26"/>
      <c r="G204" s="26"/>
      <c r="H204" s="26"/>
      <c r="I204" s="26"/>
      <c r="J204" s="26"/>
      <c r="K204" s="26"/>
      <c r="L204" s="136"/>
      <c r="M204" s="106"/>
      <c r="N204" s="145"/>
      <c r="O204" s="106"/>
      <c r="P204" s="106"/>
      <c r="Q204" s="106"/>
      <c r="R204" s="106"/>
      <c r="S204" s="106"/>
      <c r="T204" s="10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119"/>
      <c r="AH204" s="119"/>
      <c r="AI204" s="119"/>
      <c r="AJ204" s="26"/>
      <c r="AK204" s="26"/>
      <c r="AL204" s="26"/>
      <c r="AM204" s="26"/>
      <c r="AN204" s="26"/>
      <c r="AO204" s="26"/>
    </row>
    <row r="205" spans="1:41" s="25" customFormat="1" ht="12.75" x14ac:dyDescent="0.25">
      <c r="A205" s="111"/>
      <c r="F205" s="26"/>
      <c r="G205" s="26"/>
      <c r="H205" s="26"/>
      <c r="I205" s="26"/>
      <c r="J205" s="26"/>
      <c r="K205" s="26"/>
      <c r="L205" s="136"/>
      <c r="M205" s="106"/>
      <c r="N205" s="145"/>
      <c r="O205" s="106"/>
      <c r="P205" s="106"/>
      <c r="Q205" s="106"/>
      <c r="R205" s="106"/>
      <c r="S205" s="106"/>
      <c r="T205" s="10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119"/>
      <c r="AH205" s="119"/>
      <c r="AI205" s="119"/>
      <c r="AJ205" s="26"/>
      <c r="AK205" s="26"/>
      <c r="AL205" s="26"/>
      <c r="AM205" s="26"/>
      <c r="AN205" s="26"/>
      <c r="AO205" s="26"/>
    </row>
    <row r="206" spans="1:41" s="25" customFormat="1" ht="12.75" x14ac:dyDescent="0.25">
      <c r="A206" s="111"/>
      <c r="F206" s="26"/>
      <c r="G206" s="26"/>
      <c r="H206" s="26"/>
      <c r="I206" s="26"/>
      <c r="J206" s="26"/>
      <c r="K206" s="26"/>
      <c r="L206" s="136"/>
      <c r="M206" s="106"/>
      <c r="N206" s="145"/>
      <c r="O206" s="106"/>
      <c r="P206" s="106"/>
      <c r="Q206" s="106"/>
      <c r="R206" s="106"/>
      <c r="S206" s="106"/>
      <c r="T206" s="10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119"/>
      <c r="AH206" s="119"/>
      <c r="AI206" s="119"/>
      <c r="AJ206" s="26"/>
      <c r="AK206" s="26"/>
      <c r="AL206" s="26"/>
      <c r="AM206" s="26"/>
      <c r="AN206" s="26"/>
      <c r="AO206" s="26"/>
    </row>
    <row r="207" spans="1:41" s="25" customFormat="1" ht="12.75" x14ac:dyDescent="0.25">
      <c r="A207" s="111"/>
      <c r="F207" s="26"/>
      <c r="G207" s="26"/>
      <c r="H207" s="26"/>
      <c r="I207" s="26"/>
      <c r="J207" s="26"/>
      <c r="K207" s="26"/>
      <c r="L207" s="136"/>
      <c r="M207" s="106"/>
      <c r="N207" s="145"/>
      <c r="O207" s="106"/>
      <c r="P207" s="106"/>
      <c r="Q207" s="106"/>
      <c r="R207" s="106"/>
      <c r="S207" s="106"/>
      <c r="T207" s="10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119"/>
      <c r="AH207" s="119"/>
      <c r="AI207" s="119"/>
      <c r="AJ207" s="26"/>
      <c r="AK207" s="26"/>
      <c r="AL207" s="26"/>
      <c r="AM207" s="26"/>
      <c r="AN207" s="26"/>
      <c r="AO207" s="26"/>
    </row>
    <row r="208" spans="1:41" s="25" customFormat="1" ht="12.75" x14ac:dyDescent="0.25">
      <c r="A208" s="111"/>
      <c r="F208" s="26"/>
      <c r="G208" s="26"/>
      <c r="H208" s="26"/>
      <c r="I208" s="26"/>
      <c r="J208" s="26"/>
      <c r="K208" s="26"/>
      <c r="L208" s="136"/>
      <c r="M208" s="106"/>
      <c r="N208" s="145"/>
      <c r="O208" s="106"/>
      <c r="P208" s="106"/>
      <c r="Q208" s="106"/>
      <c r="R208" s="106"/>
      <c r="S208" s="106"/>
      <c r="T208" s="10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119"/>
      <c r="AH208" s="119"/>
      <c r="AI208" s="119"/>
      <c r="AJ208" s="26"/>
      <c r="AK208" s="26"/>
      <c r="AL208" s="26"/>
      <c r="AM208" s="26"/>
      <c r="AN208" s="26"/>
      <c r="AO208" s="26"/>
    </row>
    <row r="209" spans="1:41" s="25" customFormat="1" ht="12.75" x14ac:dyDescent="0.25">
      <c r="A209" s="111"/>
      <c r="F209" s="26"/>
      <c r="G209" s="26"/>
      <c r="H209" s="26"/>
      <c r="I209" s="26"/>
      <c r="J209" s="26"/>
      <c r="K209" s="26"/>
      <c r="L209" s="136"/>
      <c r="M209" s="106"/>
      <c r="N209" s="145"/>
      <c r="O209" s="106"/>
      <c r="P209" s="106"/>
      <c r="Q209" s="106"/>
      <c r="R209" s="106"/>
      <c r="S209" s="106"/>
      <c r="T209" s="10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119"/>
      <c r="AH209" s="119"/>
      <c r="AI209" s="119"/>
      <c r="AJ209" s="26"/>
      <c r="AK209" s="26"/>
      <c r="AL209" s="26"/>
      <c r="AM209" s="26"/>
      <c r="AN209" s="26"/>
      <c r="AO209" s="26"/>
    </row>
    <row r="210" spans="1:41" s="25" customFormat="1" ht="12.75" x14ac:dyDescent="0.25">
      <c r="A210" s="111"/>
      <c r="F210" s="26"/>
      <c r="G210" s="26"/>
      <c r="H210" s="26"/>
      <c r="I210" s="26"/>
      <c r="J210" s="26"/>
      <c r="K210" s="26"/>
      <c r="L210" s="136"/>
      <c r="M210" s="106"/>
      <c r="N210" s="145"/>
      <c r="O210" s="106"/>
      <c r="P210" s="106"/>
      <c r="Q210" s="106"/>
      <c r="R210" s="106"/>
      <c r="S210" s="106"/>
      <c r="T210" s="10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119"/>
      <c r="AH210" s="119"/>
      <c r="AI210" s="119"/>
      <c r="AJ210" s="26"/>
      <c r="AK210" s="26"/>
      <c r="AL210" s="26"/>
      <c r="AM210" s="26"/>
      <c r="AN210" s="26"/>
      <c r="AO210" s="26"/>
    </row>
    <row r="211" spans="1:41" s="25" customFormat="1" ht="12.75" x14ac:dyDescent="0.25">
      <c r="A211" s="111"/>
      <c r="F211" s="26"/>
      <c r="G211" s="26"/>
      <c r="H211" s="26"/>
      <c r="I211" s="26"/>
      <c r="J211" s="26"/>
      <c r="K211" s="26"/>
      <c r="L211" s="136"/>
      <c r="M211" s="106"/>
      <c r="N211" s="145"/>
      <c r="O211" s="106"/>
      <c r="P211" s="106"/>
      <c r="Q211" s="106"/>
      <c r="R211" s="106"/>
      <c r="S211" s="106"/>
      <c r="T211" s="10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119"/>
      <c r="AH211" s="119"/>
      <c r="AI211" s="119"/>
      <c r="AJ211" s="26"/>
      <c r="AK211" s="26"/>
      <c r="AL211" s="26"/>
      <c r="AM211" s="26"/>
      <c r="AN211" s="26"/>
      <c r="AO211" s="26"/>
    </row>
    <row r="212" spans="1:41" s="25" customFormat="1" ht="12.75" x14ac:dyDescent="0.25">
      <c r="A212" s="111"/>
      <c r="F212" s="26"/>
      <c r="G212" s="26"/>
      <c r="H212" s="26"/>
      <c r="I212" s="26"/>
      <c r="J212" s="26"/>
      <c r="K212" s="26"/>
      <c r="L212" s="136"/>
      <c r="M212" s="106"/>
      <c r="N212" s="145"/>
      <c r="O212" s="106"/>
      <c r="P212" s="106"/>
      <c r="Q212" s="106"/>
      <c r="R212" s="106"/>
      <c r="S212" s="106"/>
      <c r="T212" s="10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</row>
    <row r="213" spans="1:41" s="25" customFormat="1" ht="12.75" x14ac:dyDescent="0.25">
      <c r="A213" s="111"/>
      <c r="F213" s="26"/>
      <c r="G213" s="26"/>
      <c r="H213" s="26"/>
      <c r="I213" s="26"/>
      <c r="J213" s="26"/>
      <c r="K213" s="26"/>
      <c r="L213" s="136"/>
      <c r="M213" s="106"/>
      <c r="N213" s="145"/>
      <c r="O213" s="106"/>
      <c r="P213" s="106"/>
      <c r="Q213" s="106"/>
      <c r="R213" s="106"/>
      <c r="S213" s="106"/>
      <c r="T213" s="10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</row>
    <row r="214" spans="1:41" s="25" customFormat="1" ht="12.75" x14ac:dyDescent="0.25">
      <c r="A214" s="111"/>
      <c r="F214" s="26"/>
      <c r="G214" s="26"/>
      <c r="H214" s="26"/>
      <c r="I214" s="26"/>
      <c r="J214" s="26"/>
      <c r="K214" s="26"/>
      <c r="L214" s="136"/>
      <c r="M214" s="106"/>
      <c r="N214" s="145"/>
      <c r="O214" s="106"/>
      <c r="P214" s="106"/>
      <c r="Q214" s="106"/>
      <c r="R214" s="106"/>
      <c r="S214" s="106"/>
      <c r="T214" s="10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</row>
    <row r="215" spans="1:41" s="25" customFormat="1" ht="12.75" x14ac:dyDescent="0.25">
      <c r="A215" s="111"/>
      <c r="F215" s="26"/>
      <c r="G215" s="26"/>
      <c r="H215" s="26"/>
      <c r="I215" s="26"/>
      <c r="J215" s="26"/>
      <c r="K215" s="26"/>
      <c r="L215" s="136"/>
      <c r="M215" s="106"/>
      <c r="N215" s="145"/>
      <c r="O215" s="106"/>
      <c r="P215" s="106"/>
      <c r="Q215" s="106"/>
      <c r="R215" s="106"/>
      <c r="S215" s="106"/>
      <c r="T215" s="10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</row>
    <row r="216" spans="1:41" s="25" customFormat="1" ht="12.75" x14ac:dyDescent="0.25">
      <c r="A216" s="111"/>
      <c r="F216" s="26"/>
      <c r="G216" s="26"/>
      <c r="H216" s="26"/>
      <c r="I216" s="26"/>
      <c r="J216" s="26"/>
      <c r="K216" s="26"/>
      <c r="L216" s="136"/>
      <c r="M216" s="106"/>
      <c r="N216" s="145"/>
      <c r="O216" s="106"/>
      <c r="P216" s="106"/>
      <c r="Q216" s="106"/>
      <c r="R216" s="106"/>
      <c r="S216" s="106"/>
      <c r="T216" s="10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</row>
    <row r="217" spans="1:41" s="25" customFormat="1" ht="12.75" x14ac:dyDescent="0.25">
      <c r="A217" s="111"/>
      <c r="F217" s="26"/>
      <c r="G217" s="26"/>
      <c r="H217" s="26"/>
      <c r="I217" s="26"/>
      <c r="J217" s="26"/>
      <c r="K217" s="26"/>
      <c r="L217" s="136"/>
      <c r="M217" s="106"/>
      <c r="N217" s="145"/>
      <c r="O217" s="106"/>
      <c r="P217" s="106"/>
      <c r="Q217" s="106"/>
      <c r="R217" s="106"/>
      <c r="S217" s="106"/>
      <c r="T217" s="10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</row>
    <row r="218" spans="1:41" s="25" customFormat="1" ht="12.75" x14ac:dyDescent="0.25">
      <c r="A218" s="111"/>
      <c r="F218" s="26"/>
      <c r="G218" s="26"/>
      <c r="H218" s="26"/>
      <c r="I218" s="26"/>
      <c r="J218" s="26"/>
      <c r="K218" s="26"/>
      <c r="L218" s="136"/>
      <c r="M218" s="106"/>
      <c r="N218" s="145"/>
      <c r="O218" s="106"/>
      <c r="P218" s="106"/>
      <c r="Q218" s="106"/>
      <c r="R218" s="106"/>
      <c r="S218" s="106"/>
      <c r="T218" s="10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</row>
    <row r="219" spans="1:41" s="25" customFormat="1" ht="12.75" x14ac:dyDescent="0.25">
      <c r="A219" s="111"/>
      <c r="F219" s="26"/>
      <c r="G219" s="26"/>
      <c r="H219" s="26"/>
      <c r="I219" s="26"/>
      <c r="J219" s="26"/>
      <c r="K219" s="26"/>
      <c r="L219" s="136"/>
      <c r="M219" s="106"/>
      <c r="N219" s="145"/>
      <c r="O219" s="106"/>
      <c r="P219" s="106"/>
      <c r="Q219" s="106"/>
      <c r="R219" s="106"/>
      <c r="S219" s="106"/>
      <c r="T219" s="10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</row>
    <row r="220" spans="1:41" s="25" customFormat="1" ht="12.75" x14ac:dyDescent="0.25">
      <c r="A220" s="111"/>
      <c r="F220" s="26"/>
      <c r="G220" s="26"/>
      <c r="H220" s="26"/>
      <c r="I220" s="26"/>
      <c r="J220" s="26"/>
      <c r="K220" s="26"/>
      <c r="L220" s="136"/>
      <c r="M220" s="106"/>
      <c r="N220" s="145"/>
      <c r="O220" s="106"/>
      <c r="P220" s="106"/>
      <c r="Q220" s="106"/>
      <c r="R220" s="106"/>
      <c r="S220" s="106"/>
      <c r="T220" s="10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</row>
    <row r="221" spans="1:41" s="25" customFormat="1" ht="12.75" x14ac:dyDescent="0.25">
      <c r="A221" s="111"/>
      <c r="F221" s="26"/>
      <c r="G221" s="26"/>
      <c r="H221" s="26"/>
      <c r="I221" s="26"/>
      <c r="J221" s="26"/>
      <c r="K221" s="26"/>
      <c r="L221" s="136"/>
      <c r="M221" s="106"/>
      <c r="N221" s="145"/>
      <c r="O221" s="106"/>
      <c r="P221" s="106"/>
      <c r="Q221" s="106"/>
      <c r="R221" s="106"/>
      <c r="S221" s="106"/>
      <c r="T221" s="10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</row>
    <row r="222" spans="1:41" s="25" customFormat="1" ht="12.75" x14ac:dyDescent="0.25">
      <c r="A222" s="111"/>
      <c r="F222" s="26"/>
      <c r="G222" s="26"/>
      <c r="H222" s="26"/>
      <c r="I222" s="26"/>
      <c r="J222" s="26"/>
      <c r="K222" s="26"/>
      <c r="L222" s="136"/>
      <c r="M222" s="106"/>
      <c r="N222" s="145"/>
      <c r="O222" s="106"/>
      <c r="P222" s="106"/>
      <c r="Q222" s="106"/>
      <c r="R222" s="106"/>
      <c r="S222" s="106"/>
      <c r="T222" s="10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</row>
    <row r="223" spans="1:41" s="25" customFormat="1" ht="12.75" x14ac:dyDescent="0.25">
      <c r="A223" s="111"/>
      <c r="F223" s="26"/>
      <c r="G223" s="26"/>
      <c r="H223" s="26"/>
      <c r="I223" s="26"/>
      <c r="J223" s="26"/>
      <c r="K223" s="26"/>
      <c r="L223" s="136"/>
      <c r="M223" s="106"/>
      <c r="N223" s="145"/>
      <c r="O223" s="106"/>
      <c r="P223" s="106"/>
      <c r="Q223" s="106"/>
      <c r="R223" s="106"/>
      <c r="S223" s="106"/>
      <c r="T223" s="10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</row>
    <row r="224" spans="1:41" s="25" customFormat="1" ht="12.75" x14ac:dyDescent="0.25">
      <c r="A224" s="111"/>
      <c r="F224" s="26"/>
      <c r="G224" s="26"/>
      <c r="H224" s="26"/>
      <c r="I224" s="26"/>
      <c r="J224" s="26"/>
      <c r="K224" s="26"/>
      <c r="L224" s="136"/>
      <c r="M224" s="106"/>
      <c r="N224" s="145"/>
      <c r="O224" s="106"/>
      <c r="P224" s="106"/>
      <c r="Q224" s="106"/>
      <c r="R224" s="106"/>
      <c r="S224" s="106"/>
      <c r="T224" s="10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</row>
    <row r="225" spans="1:41" s="25" customFormat="1" ht="12.75" x14ac:dyDescent="0.25">
      <c r="A225" s="111"/>
      <c r="F225" s="26"/>
      <c r="G225" s="26"/>
      <c r="H225" s="26"/>
      <c r="I225" s="26"/>
      <c r="J225" s="26"/>
      <c r="K225" s="26"/>
      <c r="L225" s="136"/>
      <c r="M225" s="106"/>
      <c r="N225" s="145"/>
      <c r="O225" s="106"/>
      <c r="P225" s="106"/>
      <c r="Q225" s="106"/>
      <c r="R225" s="106"/>
      <c r="S225" s="106"/>
      <c r="T225" s="10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</row>
    <row r="226" spans="1:41" s="25" customFormat="1" ht="12.75" x14ac:dyDescent="0.25">
      <c r="A226" s="111"/>
      <c r="F226" s="26"/>
      <c r="G226" s="26"/>
      <c r="H226" s="26"/>
      <c r="I226" s="26"/>
      <c r="J226" s="26"/>
      <c r="K226" s="26"/>
      <c r="L226" s="136"/>
      <c r="M226" s="106"/>
      <c r="N226" s="145"/>
      <c r="O226" s="106"/>
      <c r="P226" s="106"/>
      <c r="Q226" s="106"/>
      <c r="R226" s="106"/>
      <c r="S226" s="106"/>
      <c r="T226" s="10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</row>
    <row r="227" spans="1:41" s="25" customFormat="1" ht="12.75" x14ac:dyDescent="0.25">
      <c r="A227" s="111"/>
      <c r="F227" s="26"/>
      <c r="G227" s="26"/>
      <c r="H227" s="26"/>
      <c r="I227" s="26"/>
      <c r="J227" s="26"/>
      <c r="K227" s="26"/>
      <c r="L227" s="136"/>
      <c r="M227" s="106"/>
      <c r="N227" s="145"/>
      <c r="O227" s="106"/>
      <c r="P227" s="106"/>
      <c r="Q227" s="106"/>
      <c r="R227" s="106"/>
      <c r="S227" s="106"/>
      <c r="T227" s="10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</row>
    <row r="228" spans="1:41" s="25" customFormat="1" ht="12.75" x14ac:dyDescent="0.25">
      <c r="A228" s="111"/>
      <c r="F228" s="26"/>
      <c r="G228" s="26"/>
      <c r="H228" s="26"/>
      <c r="I228" s="26"/>
      <c r="J228" s="26"/>
      <c r="K228" s="26"/>
      <c r="L228" s="136"/>
      <c r="M228" s="106"/>
      <c r="N228" s="145"/>
      <c r="O228" s="106"/>
      <c r="P228" s="106"/>
      <c r="Q228" s="106"/>
      <c r="R228" s="106"/>
      <c r="S228" s="106"/>
      <c r="T228" s="10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</row>
    <row r="229" spans="1:41" s="25" customFormat="1" ht="12.75" x14ac:dyDescent="0.25">
      <c r="A229" s="111"/>
      <c r="F229" s="26"/>
      <c r="G229" s="26"/>
      <c r="H229" s="26"/>
      <c r="I229" s="26"/>
      <c r="J229" s="26"/>
      <c r="K229" s="26"/>
      <c r="L229" s="136"/>
      <c r="M229" s="106"/>
      <c r="N229" s="145"/>
      <c r="O229" s="106"/>
      <c r="P229" s="106"/>
      <c r="Q229" s="106"/>
      <c r="R229" s="106"/>
      <c r="S229" s="106"/>
      <c r="T229" s="10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</row>
    <row r="230" spans="1:41" s="25" customFormat="1" ht="12.75" x14ac:dyDescent="0.25">
      <c r="A230" s="111"/>
      <c r="F230" s="26"/>
      <c r="G230" s="26"/>
      <c r="H230" s="26"/>
      <c r="I230" s="26"/>
      <c r="J230" s="26"/>
      <c r="K230" s="26"/>
      <c r="L230" s="136"/>
      <c r="M230" s="106"/>
      <c r="N230" s="145"/>
      <c r="O230" s="106"/>
      <c r="P230" s="106"/>
      <c r="Q230" s="106"/>
      <c r="R230" s="106"/>
      <c r="S230" s="106"/>
      <c r="T230" s="10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</row>
    <row r="231" spans="1:41" s="25" customFormat="1" ht="12.75" x14ac:dyDescent="0.25">
      <c r="A231" s="111"/>
      <c r="F231" s="26"/>
      <c r="G231" s="26"/>
      <c r="H231" s="26"/>
      <c r="I231" s="26"/>
      <c r="J231" s="26"/>
      <c r="K231" s="26"/>
      <c r="L231" s="136"/>
      <c r="M231" s="106"/>
      <c r="N231" s="145"/>
      <c r="O231" s="106"/>
      <c r="P231" s="106"/>
      <c r="Q231" s="106"/>
      <c r="R231" s="106"/>
      <c r="S231" s="106"/>
      <c r="T231" s="10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</row>
    <row r="232" spans="1:41" s="25" customFormat="1" ht="12.75" x14ac:dyDescent="0.25">
      <c r="A232" s="111"/>
      <c r="F232" s="26"/>
      <c r="G232" s="26"/>
      <c r="H232" s="26"/>
      <c r="I232" s="26"/>
      <c r="J232" s="26"/>
      <c r="K232" s="26"/>
      <c r="L232" s="136"/>
      <c r="M232" s="106"/>
      <c r="N232" s="145"/>
      <c r="O232" s="106"/>
      <c r="P232" s="106"/>
      <c r="Q232" s="106"/>
      <c r="R232" s="106"/>
      <c r="S232" s="106"/>
      <c r="T232" s="10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</row>
    <row r="233" spans="1:41" s="25" customFormat="1" ht="12.75" x14ac:dyDescent="0.25">
      <c r="A233" s="111"/>
      <c r="F233" s="26"/>
      <c r="G233" s="26"/>
      <c r="H233" s="26"/>
      <c r="I233" s="26"/>
      <c r="J233" s="26"/>
      <c r="K233" s="26"/>
      <c r="L233" s="136"/>
      <c r="M233" s="106"/>
      <c r="N233" s="145"/>
      <c r="O233" s="106"/>
      <c r="P233" s="106"/>
      <c r="Q233" s="106"/>
      <c r="R233" s="106"/>
      <c r="S233" s="106"/>
      <c r="T233" s="10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</row>
    <row r="234" spans="1:41" s="25" customFormat="1" ht="12.75" x14ac:dyDescent="0.25">
      <c r="A234" s="111"/>
      <c r="F234" s="26"/>
      <c r="G234" s="26"/>
      <c r="H234" s="26"/>
      <c r="I234" s="26"/>
      <c r="J234" s="26"/>
      <c r="K234" s="26"/>
      <c r="L234" s="136"/>
      <c r="M234" s="106"/>
      <c r="N234" s="145"/>
      <c r="O234" s="106"/>
      <c r="P234" s="106"/>
      <c r="Q234" s="106"/>
      <c r="R234" s="106"/>
      <c r="S234" s="106"/>
      <c r="T234" s="10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</row>
    <row r="235" spans="1:41" s="25" customFormat="1" ht="12.75" x14ac:dyDescent="0.25">
      <c r="A235" s="111"/>
      <c r="F235" s="26"/>
      <c r="G235" s="26"/>
      <c r="H235" s="26"/>
      <c r="I235" s="26"/>
      <c r="J235" s="26"/>
      <c r="K235" s="26"/>
      <c r="L235" s="136"/>
      <c r="M235" s="106"/>
      <c r="N235" s="145"/>
      <c r="O235" s="106"/>
      <c r="P235" s="106"/>
      <c r="Q235" s="106"/>
      <c r="R235" s="106"/>
      <c r="S235" s="106"/>
      <c r="T235" s="10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</row>
    <row r="236" spans="1:41" s="25" customFormat="1" ht="12.75" x14ac:dyDescent="0.25">
      <c r="A236" s="111"/>
      <c r="F236" s="26"/>
      <c r="G236" s="26"/>
      <c r="H236" s="26"/>
      <c r="I236" s="26"/>
      <c r="J236" s="26"/>
      <c r="K236" s="26"/>
      <c r="L236" s="136"/>
      <c r="M236" s="106"/>
      <c r="N236" s="145"/>
      <c r="O236" s="106"/>
      <c r="P236" s="106"/>
      <c r="Q236" s="106"/>
      <c r="R236" s="106"/>
      <c r="S236" s="106"/>
      <c r="T236" s="10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</row>
    <row r="237" spans="1:41" s="25" customFormat="1" ht="12.75" x14ac:dyDescent="0.25">
      <c r="A237" s="111"/>
      <c r="F237" s="26"/>
      <c r="G237" s="26"/>
      <c r="H237" s="26"/>
      <c r="I237" s="26"/>
      <c r="J237" s="26"/>
      <c r="K237" s="26"/>
      <c r="L237" s="136"/>
      <c r="M237" s="106"/>
      <c r="N237" s="145"/>
      <c r="O237" s="106"/>
      <c r="P237" s="106"/>
      <c r="Q237" s="106"/>
      <c r="R237" s="106"/>
      <c r="S237" s="106"/>
      <c r="T237" s="10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</row>
    <row r="238" spans="1:41" s="25" customFormat="1" ht="12.75" x14ac:dyDescent="0.25">
      <c r="A238" s="111"/>
      <c r="F238" s="26"/>
      <c r="G238" s="26"/>
      <c r="H238" s="26"/>
      <c r="I238" s="26"/>
      <c r="J238" s="26"/>
      <c r="K238" s="26"/>
      <c r="L238" s="136"/>
      <c r="M238" s="106"/>
      <c r="N238" s="145"/>
      <c r="O238" s="106"/>
      <c r="P238" s="106"/>
      <c r="Q238" s="106"/>
      <c r="R238" s="106"/>
      <c r="S238" s="106"/>
      <c r="T238" s="10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</row>
    <row r="239" spans="1:41" s="25" customFormat="1" ht="12.75" x14ac:dyDescent="0.25">
      <c r="A239" s="111"/>
      <c r="F239" s="26"/>
      <c r="G239" s="26"/>
      <c r="H239" s="26"/>
      <c r="I239" s="26"/>
      <c r="J239" s="26"/>
      <c r="K239" s="26"/>
      <c r="L239" s="136"/>
      <c r="M239" s="106"/>
      <c r="N239" s="145"/>
      <c r="O239" s="106"/>
      <c r="P239" s="106"/>
      <c r="Q239" s="106"/>
      <c r="R239" s="106"/>
      <c r="S239" s="106"/>
      <c r="T239" s="10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</row>
    <row r="240" spans="1:41" s="25" customFormat="1" ht="12.75" x14ac:dyDescent="0.25">
      <c r="A240" s="111"/>
      <c r="F240" s="26"/>
      <c r="G240" s="26"/>
      <c r="H240" s="26"/>
      <c r="I240" s="26"/>
      <c r="J240" s="26"/>
      <c r="K240" s="26"/>
      <c r="L240" s="136"/>
      <c r="M240" s="106"/>
      <c r="N240" s="145"/>
      <c r="O240" s="106"/>
      <c r="P240" s="106"/>
      <c r="Q240" s="106"/>
      <c r="R240" s="106"/>
      <c r="S240" s="106"/>
      <c r="T240" s="10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</row>
    <row r="241" spans="1:41" s="25" customFormat="1" ht="12.75" x14ac:dyDescent="0.25">
      <c r="A241" s="111"/>
      <c r="F241" s="26"/>
      <c r="G241" s="26"/>
      <c r="H241" s="26"/>
      <c r="I241" s="26"/>
      <c r="J241" s="26"/>
      <c r="K241" s="26"/>
      <c r="L241" s="136"/>
      <c r="M241" s="106"/>
      <c r="N241" s="145"/>
      <c r="O241" s="106"/>
      <c r="P241" s="106"/>
      <c r="Q241" s="106"/>
      <c r="R241" s="106"/>
      <c r="S241" s="106"/>
      <c r="T241" s="10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</row>
    <row r="242" spans="1:41" s="25" customFormat="1" ht="12.75" x14ac:dyDescent="0.25">
      <c r="A242" s="111"/>
      <c r="F242" s="26"/>
      <c r="G242" s="26"/>
      <c r="H242" s="26"/>
      <c r="I242" s="26"/>
      <c r="J242" s="26"/>
      <c r="K242" s="26"/>
      <c r="L242" s="136"/>
      <c r="M242" s="106"/>
      <c r="N242" s="145"/>
      <c r="O242" s="106"/>
      <c r="P242" s="106"/>
      <c r="Q242" s="106"/>
      <c r="R242" s="106"/>
      <c r="S242" s="106"/>
      <c r="T242" s="10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</row>
    <row r="243" spans="1:41" s="25" customFormat="1" ht="12.75" x14ac:dyDescent="0.25">
      <c r="A243" s="111"/>
      <c r="F243" s="26"/>
      <c r="G243" s="26"/>
      <c r="H243" s="26"/>
      <c r="I243" s="26"/>
      <c r="J243" s="26"/>
      <c r="K243" s="26"/>
      <c r="L243" s="136"/>
      <c r="M243" s="106"/>
      <c r="N243" s="145"/>
      <c r="O243" s="106"/>
      <c r="P243" s="106"/>
      <c r="Q243" s="106"/>
      <c r="R243" s="106"/>
      <c r="S243" s="106"/>
      <c r="T243" s="10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</row>
    <row r="244" spans="1:41" s="25" customFormat="1" ht="12.75" x14ac:dyDescent="0.25">
      <c r="A244" s="111"/>
      <c r="F244" s="26"/>
      <c r="G244" s="26"/>
      <c r="H244" s="26"/>
      <c r="I244" s="26"/>
      <c r="J244" s="26"/>
      <c r="K244" s="26"/>
      <c r="L244" s="136"/>
      <c r="M244" s="106"/>
      <c r="N244" s="145"/>
      <c r="O244" s="106"/>
      <c r="P244" s="106"/>
      <c r="Q244" s="106"/>
      <c r="R244" s="106"/>
      <c r="S244" s="106"/>
      <c r="T244" s="10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</row>
    <row r="245" spans="1:41" s="25" customFormat="1" ht="12.75" x14ac:dyDescent="0.25">
      <c r="A245" s="111"/>
      <c r="F245" s="26"/>
      <c r="G245" s="26"/>
      <c r="H245" s="26"/>
      <c r="I245" s="26"/>
      <c r="J245" s="26"/>
      <c r="K245" s="26"/>
      <c r="L245" s="136"/>
      <c r="M245" s="106"/>
      <c r="N245" s="145"/>
      <c r="O245" s="106"/>
      <c r="P245" s="106"/>
      <c r="Q245" s="106"/>
      <c r="R245" s="106"/>
      <c r="S245" s="106"/>
      <c r="T245" s="10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</row>
    <row r="246" spans="1:41" s="25" customFormat="1" ht="12.75" x14ac:dyDescent="0.25">
      <c r="A246" s="111"/>
      <c r="F246" s="26"/>
      <c r="G246" s="26"/>
      <c r="H246" s="26"/>
      <c r="I246" s="26"/>
      <c r="J246" s="26"/>
      <c r="K246" s="26"/>
      <c r="L246" s="136"/>
      <c r="M246" s="106"/>
      <c r="N246" s="145"/>
      <c r="O246" s="106"/>
      <c r="P246" s="106"/>
      <c r="Q246" s="106"/>
      <c r="R246" s="106"/>
      <c r="S246" s="106"/>
      <c r="T246" s="10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</row>
    <row r="247" spans="1:41" s="25" customFormat="1" ht="12.75" x14ac:dyDescent="0.25">
      <c r="A247" s="111"/>
      <c r="F247" s="26"/>
      <c r="G247" s="26"/>
      <c r="H247" s="26"/>
      <c r="I247" s="26"/>
      <c r="J247" s="26"/>
      <c r="K247" s="26"/>
      <c r="L247" s="136"/>
      <c r="M247" s="106"/>
      <c r="N247" s="145"/>
      <c r="O247" s="106"/>
      <c r="P247" s="106"/>
      <c r="Q247" s="106"/>
      <c r="R247" s="106"/>
      <c r="S247" s="106"/>
      <c r="T247" s="10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</row>
  </sheetData>
  <mergeCells count="28">
    <mergeCell ref="C57:C81"/>
    <mergeCell ref="G4:G5"/>
    <mergeCell ref="M4:N4"/>
    <mergeCell ref="F4:F5"/>
    <mergeCell ref="H4:J4"/>
    <mergeCell ref="K4:L4"/>
    <mergeCell ref="V4:W4"/>
    <mergeCell ref="C6:C55"/>
    <mergeCell ref="A4:C5"/>
    <mergeCell ref="K3:N3"/>
    <mergeCell ref="U3:U4"/>
    <mergeCell ref="V3:W3"/>
    <mergeCell ref="O3:P4"/>
    <mergeCell ref="Q3:T3"/>
    <mergeCell ref="Q4:R4"/>
    <mergeCell ref="S4:T4"/>
    <mergeCell ref="D4:D5"/>
    <mergeCell ref="E4:E5"/>
    <mergeCell ref="X3:Z4"/>
    <mergeCell ref="AG3:AI4"/>
    <mergeCell ref="AJ3:AO3"/>
    <mergeCell ref="AN4:AO4"/>
    <mergeCell ref="AA3:AF3"/>
    <mergeCell ref="AA4:AB4"/>
    <mergeCell ref="AC4:AD4"/>
    <mergeCell ref="AE4:AF4"/>
    <mergeCell ref="AJ4:AK4"/>
    <mergeCell ref="AL4:AM4"/>
  </mergeCells>
  <conditionalFormatting sqref="AJ8:AM12 AJ53:AM55 AJ58:AM60 AJ62:AM64 AJ70:AM80 K7:T186 AJ15:AM20 AJ66:AM68 AJ36:AM37 AJ26:AM34 AJ22:AM24 AJ39:AM43 AJ45:AM48">
    <cfRule type="cellIs" dxfId="149" priority="301" operator="lessThan">
      <formula>0</formula>
    </cfRule>
    <cfRule type="cellIs" dxfId="148" priority="302" operator="greaterThan">
      <formula>0</formula>
    </cfRule>
  </conditionalFormatting>
  <conditionalFormatting sqref="AJ8:AK12 AJ53:AK55 AJ58:AK60 AJ62:AK64 AJ70:AK80 AJ15:AK20 AJ66:AK68 AJ36:AK37 AJ26:AK34 AJ22:AK24 AJ39:AK43 AJ45:AK48">
    <cfRule type="cellIs" dxfId="147" priority="293" operator="lessThan">
      <formula>0</formula>
    </cfRule>
    <cfRule type="cellIs" dxfId="146" priority="294" operator="greaterThan">
      <formula>37.7</formula>
    </cfRule>
  </conditionalFormatting>
  <conditionalFormatting sqref="AJ50:AM52">
    <cfRule type="cellIs" dxfId="145" priority="275" operator="lessThan">
      <formula>0</formula>
    </cfRule>
    <cfRule type="cellIs" dxfId="144" priority="276" operator="greaterThan">
      <formula>0</formula>
    </cfRule>
  </conditionalFormatting>
  <conditionalFormatting sqref="AJ50:AK52">
    <cfRule type="cellIs" dxfId="143" priority="273" operator="lessThan">
      <formula>0</formula>
    </cfRule>
    <cfRule type="cellIs" dxfId="142" priority="274" operator="greaterThan">
      <formula>37.7</formula>
    </cfRule>
  </conditionalFormatting>
  <conditionalFormatting sqref="M6:T55">
    <cfRule type="cellIs" dxfId="141" priority="259" operator="lessThan">
      <formula>0</formula>
    </cfRule>
    <cfRule type="cellIs" dxfId="140" priority="260" operator="greaterThan">
      <formula>0</formula>
    </cfRule>
  </conditionalFormatting>
  <conditionalFormatting sqref="AA14:AF14">
    <cfRule type="cellIs" dxfId="139" priority="249" operator="lessThan">
      <formula>0</formula>
    </cfRule>
    <cfRule type="cellIs" dxfId="138" priority="250" operator="greaterThan">
      <formula>0</formula>
    </cfRule>
  </conditionalFormatting>
  <conditionalFormatting sqref="AA69:AF69">
    <cfRule type="cellIs" dxfId="137" priority="199" operator="lessThan">
      <formula>0</formula>
    </cfRule>
    <cfRule type="cellIs" dxfId="136" priority="200" operator="greaterThan">
      <formula>0</formula>
    </cfRule>
  </conditionalFormatting>
  <conditionalFormatting sqref="M57:T61">
    <cfRule type="cellIs" dxfId="135" priority="195" operator="lessThan">
      <formula>0</formula>
    </cfRule>
    <cfRule type="cellIs" dxfId="134" priority="196" operator="greaterThan">
      <formula>0</formula>
    </cfRule>
  </conditionalFormatting>
  <conditionalFormatting sqref="M63:T65">
    <cfRule type="cellIs" dxfId="133" priority="193" operator="lessThan">
      <formula>0</formula>
    </cfRule>
    <cfRule type="cellIs" dxfId="132" priority="194" operator="greaterThan">
      <formula>0</formula>
    </cfRule>
  </conditionalFormatting>
  <conditionalFormatting sqref="M67:T69">
    <cfRule type="cellIs" dxfId="131" priority="191" operator="lessThan">
      <formula>0</formula>
    </cfRule>
    <cfRule type="cellIs" dxfId="130" priority="192" operator="greaterThan">
      <formula>0</formula>
    </cfRule>
  </conditionalFormatting>
  <conditionalFormatting sqref="M71:T73">
    <cfRule type="cellIs" dxfId="129" priority="189" operator="lessThan">
      <formula>0</formula>
    </cfRule>
    <cfRule type="cellIs" dxfId="128" priority="190" operator="greaterThan">
      <formula>0</formula>
    </cfRule>
  </conditionalFormatting>
  <conditionalFormatting sqref="M75:T76">
    <cfRule type="cellIs" dxfId="127" priority="187" operator="lessThan">
      <formula>0</formula>
    </cfRule>
    <cfRule type="cellIs" dxfId="126" priority="188" operator="greaterThan">
      <formula>0</formula>
    </cfRule>
  </conditionalFormatting>
  <conditionalFormatting sqref="M79:T80">
    <cfRule type="cellIs" dxfId="125" priority="185" operator="lessThan">
      <formula>0</formula>
    </cfRule>
    <cfRule type="cellIs" dxfId="124" priority="186" operator="greaterThan">
      <formula>0</formula>
    </cfRule>
  </conditionalFormatting>
  <conditionalFormatting sqref="M81:T81">
    <cfRule type="cellIs" dxfId="123" priority="183" operator="lessThan">
      <formula>0</formula>
    </cfRule>
    <cfRule type="cellIs" dxfId="122" priority="184" operator="greaterThan">
      <formula>0</formula>
    </cfRule>
  </conditionalFormatting>
  <conditionalFormatting sqref="O57:T57">
    <cfRule type="cellIs" dxfId="121" priority="181" operator="lessThan">
      <formula>0</formula>
    </cfRule>
    <cfRule type="cellIs" dxfId="120" priority="182" operator="greaterThan">
      <formula>0</formula>
    </cfRule>
  </conditionalFormatting>
  <conditionalFormatting sqref="O59:T61">
    <cfRule type="cellIs" dxfId="119" priority="179" operator="lessThan">
      <formula>0</formula>
    </cfRule>
    <cfRule type="cellIs" dxfId="118" priority="180" operator="greaterThan">
      <formula>0</formula>
    </cfRule>
  </conditionalFormatting>
  <conditionalFormatting sqref="O63:T65">
    <cfRule type="cellIs" dxfId="117" priority="177" operator="lessThan">
      <formula>0</formula>
    </cfRule>
    <cfRule type="cellIs" dxfId="116" priority="178" operator="greaterThan">
      <formula>0</formula>
    </cfRule>
  </conditionalFormatting>
  <conditionalFormatting sqref="O67:T69">
    <cfRule type="cellIs" dxfId="115" priority="175" operator="lessThan">
      <formula>0</formula>
    </cfRule>
    <cfRule type="cellIs" dxfId="114" priority="176" operator="greaterThan">
      <formula>0</formula>
    </cfRule>
  </conditionalFormatting>
  <conditionalFormatting sqref="O71:T73">
    <cfRule type="cellIs" dxfId="113" priority="173" operator="lessThan">
      <formula>0</formula>
    </cfRule>
    <cfRule type="cellIs" dxfId="112" priority="174" operator="greaterThan">
      <formula>0</formula>
    </cfRule>
  </conditionalFormatting>
  <conditionalFormatting sqref="O75:T76">
    <cfRule type="cellIs" dxfId="111" priority="171" operator="lessThan">
      <formula>0</formula>
    </cfRule>
    <cfRule type="cellIs" dxfId="110" priority="172" operator="greaterThan">
      <formula>0</formula>
    </cfRule>
  </conditionalFormatting>
  <conditionalFormatting sqref="O79:T80">
    <cfRule type="cellIs" dxfId="109" priority="169" operator="lessThan">
      <formula>0</formula>
    </cfRule>
    <cfRule type="cellIs" dxfId="108" priority="170" operator="greaterThan">
      <formula>0</formula>
    </cfRule>
  </conditionalFormatting>
  <conditionalFormatting sqref="O81:T82">
    <cfRule type="cellIs" dxfId="107" priority="167" operator="lessThan">
      <formula>0</formula>
    </cfRule>
    <cfRule type="cellIs" dxfId="106" priority="168" operator="greaterThan">
      <formula>0</formula>
    </cfRule>
  </conditionalFormatting>
  <conditionalFormatting sqref="M82:N82">
    <cfRule type="cellIs" dxfId="105" priority="165" operator="lessThan">
      <formula>0</formula>
    </cfRule>
    <cfRule type="cellIs" dxfId="104" priority="166" operator="greaterThan">
      <formula>0</formula>
    </cfRule>
  </conditionalFormatting>
  <conditionalFormatting sqref="O83:T83">
    <cfRule type="cellIs" dxfId="103" priority="163" operator="lessThan">
      <formula>0</formula>
    </cfRule>
    <cfRule type="cellIs" dxfId="102" priority="164" operator="greaterThan">
      <formula>0</formula>
    </cfRule>
  </conditionalFormatting>
  <conditionalFormatting sqref="M83:N83">
    <cfRule type="cellIs" dxfId="101" priority="161" operator="lessThan">
      <formula>0</formula>
    </cfRule>
    <cfRule type="cellIs" dxfId="100" priority="162" operator="greaterThan">
      <formula>0</formula>
    </cfRule>
  </conditionalFormatting>
  <conditionalFormatting sqref="V13:W13">
    <cfRule type="cellIs" dxfId="99" priority="159" operator="lessThan">
      <formula>0</formula>
    </cfRule>
    <cfRule type="cellIs" dxfId="98" priority="160" operator="greaterThan">
      <formula>0</formula>
    </cfRule>
  </conditionalFormatting>
  <conditionalFormatting sqref="V14:W14">
    <cfRule type="cellIs" dxfId="97" priority="157" operator="lessThan">
      <formula>0</formula>
    </cfRule>
    <cfRule type="cellIs" dxfId="96" priority="158" operator="greaterThan">
      <formula>0</formula>
    </cfRule>
  </conditionalFormatting>
  <conditionalFormatting sqref="V21:W21">
    <cfRule type="cellIs" dxfId="95" priority="155" operator="lessThan">
      <formula>0</formula>
    </cfRule>
    <cfRule type="cellIs" dxfId="94" priority="156" operator="greaterThan">
      <formula>0</formula>
    </cfRule>
  </conditionalFormatting>
  <conditionalFormatting sqref="V35:W35">
    <cfRule type="cellIs" dxfId="93" priority="153" operator="lessThan">
      <formula>0</formula>
    </cfRule>
    <cfRule type="cellIs" dxfId="92" priority="154" operator="greaterThan">
      <formula>0</formula>
    </cfRule>
  </conditionalFormatting>
  <conditionalFormatting sqref="V39:W41">
    <cfRule type="cellIs" dxfId="91" priority="151" operator="lessThan">
      <formula>0</formula>
    </cfRule>
    <cfRule type="cellIs" dxfId="90" priority="152" operator="greaterThan">
      <formula>0</formula>
    </cfRule>
  </conditionalFormatting>
  <conditionalFormatting sqref="V47:W48">
    <cfRule type="cellIs" dxfId="89" priority="149" operator="lessThan">
      <formula>0</formula>
    </cfRule>
    <cfRule type="cellIs" dxfId="88" priority="150" operator="greaterThan">
      <formula>0</formula>
    </cfRule>
  </conditionalFormatting>
  <conditionalFormatting sqref="V82:W82">
    <cfRule type="cellIs" dxfId="87" priority="147" operator="lessThan">
      <formula>0</formula>
    </cfRule>
    <cfRule type="cellIs" dxfId="86" priority="148" operator="greaterThan">
      <formula>0</formula>
    </cfRule>
  </conditionalFormatting>
  <conditionalFormatting sqref="AA57:AF57">
    <cfRule type="cellIs" dxfId="85" priority="143" operator="lessThan">
      <formula>0</formula>
    </cfRule>
    <cfRule type="cellIs" dxfId="84" priority="144" operator="greaterThan">
      <formula>0</formula>
    </cfRule>
  </conditionalFormatting>
  <conditionalFormatting sqref="AA61:AF61">
    <cfRule type="cellIs" dxfId="83" priority="141" operator="lessThan">
      <formula>0</formula>
    </cfRule>
    <cfRule type="cellIs" dxfId="82" priority="142" operator="greaterThan">
      <formula>0</formula>
    </cfRule>
  </conditionalFormatting>
  <conditionalFormatting sqref="AA65:AF65">
    <cfRule type="cellIs" dxfId="81" priority="139" operator="lessThan">
      <formula>0</formula>
    </cfRule>
    <cfRule type="cellIs" dxfId="80" priority="140" operator="greaterThan">
      <formula>0</formula>
    </cfRule>
  </conditionalFormatting>
  <conditionalFormatting sqref="AJ69:AM69">
    <cfRule type="cellIs" dxfId="79" priority="131" operator="lessThan">
      <formula>0</formula>
    </cfRule>
    <cfRule type="cellIs" dxfId="78" priority="132" operator="greaterThan">
      <formula>0</formula>
    </cfRule>
  </conditionalFormatting>
  <conditionalFormatting sqref="AJ69:AK69">
    <cfRule type="cellIs" dxfId="77" priority="129" operator="lessThan">
      <formula>0</formula>
    </cfRule>
    <cfRule type="cellIs" dxfId="76" priority="130" operator="greaterThan">
      <formula>37.7</formula>
    </cfRule>
  </conditionalFormatting>
  <conditionalFormatting sqref="AJ69:AO69">
    <cfRule type="cellIs" dxfId="75" priority="127" operator="lessThan">
      <formula>0</formula>
    </cfRule>
    <cfRule type="cellIs" dxfId="74" priority="128" operator="greaterThan">
      <formula>0</formula>
    </cfRule>
  </conditionalFormatting>
  <conditionalFormatting sqref="AJ35:AM35">
    <cfRule type="cellIs" dxfId="73" priority="95" operator="lessThan">
      <formula>0</formula>
    </cfRule>
    <cfRule type="cellIs" dxfId="72" priority="96" operator="greaterThan">
      <formula>0</formula>
    </cfRule>
  </conditionalFormatting>
  <conditionalFormatting sqref="AJ35:AK35">
    <cfRule type="cellIs" dxfId="71" priority="93" operator="lessThan">
      <formula>0</formula>
    </cfRule>
    <cfRule type="cellIs" dxfId="70" priority="94" operator="greaterThan">
      <formula>37.7</formula>
    </cfRule>
  </conditionalFormatting>
  <conditionalFormatting sqref="AJ35:AO35">
    <cfRule type="cellIs" dxfId="69" priority="91" operator="lessThan">
      <formula>0</formula>
    </cfRule>
    <cfRule type="cellIs" dxfId="68" priority="92" operator="greaterThan">
      <formula>0</formula>
    </cfRule>
  </conditionalFormatting>
  <conditionalFormatting sqref="AJ81:AM81">
    <cfRule type="cellIs" dxfId="67" priority="65" operator="lessThan">
      <formula>0</formula>
    </cfRule>
    <cfRule type="cellIs" dxfId="66" priority="66" operator="greaterThan">
      <formula>0</formula>
    </cfRule>
  </conditionalFormatting>
  <conditionalFormatting sqref="AJ81:AK81">
    <cfRule type="cellIs" dxfId="65" priority="63" operator="lessThan">
      <formula>0</formula>
    </cfRule>
    <cfRule type="cellIs" dxfId="64" priority="64" operator="greaterThan">
      <formula>37.7</formula>
    </cfRule>
  </conditionalFormatting>
  <conditionalFormatting sqref="AJ81:AO81">
    <cfRule type="cellIs" dxfId="63" priority="61" operator="lessThan">
      <formula>0</formula>
    </cfRule>
    <cfRule type="cellIs" dxfId="62" priority="62" operator="greaterThan">
      <formula>0</formula>
    </cfRule>
  </conditionalFormatting>
  <conditionalFormatting sqref="AJ65:AM65">
    <cfRule type="cellIs" dxfId="61" priority="59" operator="lessThan">
      <formula>0</formula>
    </cfRule>
    <cfRule type="cellIs" dxfId="60" priority="60" operator="greaterThan">
      <formula>0</formula>
    </cfRule>
  </conditionalFormatting>
  <conditionalFormatting sqref="AJ65:AK65">
    <cfRule type="cellIs" dxfId="59" priority="57" operator="lessThan">
      <formula>0</formula>
    </cfRule>
    <cfRule type="cellIs" dxfId="58" priority="58" operator="greaterThan">
      <formula>37.7</formula>
    </cfRule>
  </conditionalFormatting>
  <conditionalFormatting sqref="AJ65:AO65">
    <cfRule type="cellIs" dxfId="57" priority="55" operator="lessThan">
      <formula>0</formula>
    </cfRule>
    <cfRule type="cellIs" dxfId="56" priority="56" operator="greaterThan">
      <formula>0</formula>
    </cfRule>
  </conditionalFormatting>
  <conditionalFormatting sqref="AJ61:AM61">
    <cfRule type="cellIs" dxfId="55" priority="53" operator="lessThan">
      <formula>0</formula>
    </cfRule>
    <cfRule type="cellIs" dxfId="54" priority="54" operator="greaterThan">
      <formula>0</formula>
    </cfRule>
  </conditionalFormatting>
  <conditionalFormatting sqref="AJ61:AK61">
    <cfRule type="cellIs" dxfId="53" priority="51" operator="lessThan">
      <formula>0</formula>
    </cfRule>
    <cfRule type="cellIs" dxfId="52" priority="52" operator="greaterThan">
      <formula>37.7</formula>
    </cfRule>
  </conditionalFormatting>
  <conditionalFormatting sqref="AJ61:AO61">
    <cfRule type="cellIs" dxfId="51" priority="49" operator="lessThan">
      <formula>0</formula>
    </cfRule>
    <cfRule type="cellIs" dxfId="50" priority="50" operator="greaterThan">
      <formula>0</formula>
    </cfRule>
  </conditionalFormatting>
  <conditionalFormatting sqref="AJ57:AM57">
    <cfRule type="cellIs" dxfId="49" priority="47" operator="lessThan">
      <formula>0</formula>
    </cfRule>
    <cfRule type="cellIs" dxfId="48" priority="48" operator="greaterThan">
      <formula>0</formula>
    </cfRule>
  </conditionalFormatting>
  <conditionalFormatting sqref="AJ57:AK57">
    <cfRule type="cellIs" dxfId="47" priority="45" operator="lessThan">
      <formula>0</formula>
    </cfRule>
    <cfRule type="cellIs" dxfId="46" priority="46" operator="greaterThan">
      <formula>37.7</formula>
    </cfRule>
  </conditionalFormatting>
  <conditionalFormatting sqref="AJ57:AO57">
    <cfRule type="cellIs" dxfId="45" priority="43" operator="lessThan">
      <formula>0</formula>
    </cfRule>
    <cfRule type="cellIs" dxfId="44" priority="44" operator="greaterThan">
      <formula>0</formula>
    </cfRule>
  </conditionalFormatting>
  <conditionalFormatting sqref="AJ49:AM49">
    <cfRule type="cellIs" dxfId="43" priority="41" operator="lessThan">
      <formula>0</formula>
    </cfRule>
    <cfRule type="cellIs" dxfId="42" priority="42" operator="greaterThan">
      <formula>0</formula>
    </cfRule>
  </conditionalFormatting>
  <conditionalFormatting sqref="AJ49:AK49">
    <cfRule type="cellIs" dxfId="41" priority="39" operator="lessThan">
      <formula>0</formula>
    </cfRule>
    <cfRule type="cellIs" dxfId="40" priority="40" operator="greaterThan">
      <formula>37.7</formula>
    </cfRule>
  </conditionalFormatting>
  <conditionalFormatting sqref="AJ49:AO49">
    <cfRule type="cellIs" dxfId="39" priority="37" operator="lessThan">
      <formula>0</formula>
    </cfRule>
    <cfRule type="cellIs" dxfId="38" priority="38" operator="greaterThan">
      <formula>0</formula>
    </cfRule>
  </conditionalFormatting>
  <conditionalFormatting sqref="AJ25:AM25">
    <cfRule type="cellIs" dxfId="37" priority="35" operator="lessThan">
      <formula>0</formula>
    </cfRule>
    <cfRule type="cellIs" dxfId="36" priority="36" operator="greaterThan">
      <formula>0</formula>
    </cfRule>
  </conditionalFormatting>
  <conditionalFormatting sqref="AJ25:AK25">
    <cfRule type="cellIs" dxfId="35" priority="33" operator="lessThan">
      <formula>0</formula>
    </cfRule>
    <cfRule type="cellIs" dxfId="34" priority="34" operator="greaterThan">
      <formula>37.7</formula>
    </cfRule>
  </conditionalFormatting>
  <conditionalFormatting sqref="AJ25:AO25">
    <cfRule type="cellIs" dxfId="33" priority="31" operator="lessThan">
      <formula>0</formula>
    </cfRule>
    <cfRule type="cellIs" dxfId="32" priority="32" operator="greaterThan">
      <formula>0</formula>
    </cfRule>
  </conditionalFormatting>
  <conditionalFormatting sqref="AJ13:AM14">
    <cfRule type="cellIs" dxfId="31" priority="29" operator="lessThan">
      <formula>0</formula>
    </cfRule>
    <cfRule type="cellIs" dxfId="30" priority="30" operator="greaterThan">
      <formula>0</formula>
    </cfRule>
  </conditionalFormatting>
  <conditionalFormatting sqref="AJ13:AK14">
    <cfRule type="cellIs" dxfId="29" priority="27" operator="lessThan">
      <formula>0</formula>
    </cfRule>
    <cfRule type="cellIs" dxfId="28" priority="28" operator="greaterThan">
      <formula>37.7</formula>
    </cfRule>
  </conditionalFormatting>
  <conditionalFormatting sqref="AJ13:AO14">
    <cfRule type="cellIs" dxfId="27" priority="25" operator="lessThan">
      <formula>0</formula>
    </cfRule>
    <cfRule type="cellIs" dxfId="26" priority="26" operator="greaterThan">
      <formula>0</formula>
    </cfRule>
  </conditionalFormatting>
  <conditionalFormatting sqref="AJ7:AM7">
    <cfRule type="cellIs" dxfId="25" priority="23" operator="lessThan">
      <formula>0</formula>
    </cfRule>
    <cfRule type="cellIs" dxfId="24" priority="24" operator="greaterThan">
      <formula>0</formula>
    </cfRule>
  </conditionalFormatting>
  <conditionalFormatting sqref="AJ7:AK7">
    <cfRule type="cellIs" dxfId="23" priority="21" operator="lessThan">
      <formula>0</formula>
    </cfRule>
    <cfRule type="cellIs" dxfId="22" priority="22" operator="greaterThan">
      <formula>37.7</formula>
    </cfRule>
  </conditionalFormatting>
  <conditionalFormatting sqref="AJ7:AO7">
    <cfRule type="cellIs" dxfId="21" priority="19" operator="lessThan">
      <formula>0</formula>
    </cfRule>
    <cfRule type="cellIs" dxfId="20" priority="20" operator="greaterThan">
      <formula>0</formula>
    </cfRule>
  </conditionalFormatting>
  <conditionalFormatting sqref="AJ21:AM21">
    <cfRule type="cellIs" dxfId="19" priority="17" operator="lessThan">
      <formula>0</formula>
    </cfRule>
    <cfRule type="cellIs" dxfId="18" priority="18" operator="greaterThan">
      <formula>0</formula>
    </cfRule>
  </conditionalFormatting>
  <conditionalFormatting sqref="AJ21:AK21">
    <cfRule type="cellIs" dxfId="17" priority="15" operator="lessThan">
      <formula>0</formula>
    </cfRule>
    <cfRule type="cellIs" dxfId="16" priority="16" operator="greaterThan">
      <formula>37.7</formula>
    </cfRule>
  </conditionalFormatting>
  <conditionalFormatting sqref="AJ21:AO21">
    <cfRule type="cellIs" dxfId="15" priority="13" operator="lessThan">
      <formula>0</formula>
    </cfRule>
    <cfRule type="cellIs" dxfId="14" priority="14" operator="greaterThan">
      <formula>0</formula>
    </cfRule>
  </conditionalFormatting>
  <conditionalFormatting sqref="AJ38:AM38">
    <cfRule type="cellIs" dxfId="13" priority="11" operator="lessThan">
      <formula>0</formula>
    </cfRule>
    <cfRule type="cellIs" dxfId="12" priority="12" operator="greaterThan">
      <formula>0</formula>
    </cfRule>
  </conditionalFormatting>
  <conditionalFormatting sqref="AJ38:AK38">
    <cfRule type="cellIs" dxfId="11" priority="9" operator="lessThan">
      <formula>0</formula>
    </cfRule>
    <cfRule type="cellIs" dxfId="10" priority="10" operator="greaterThan">
      <formula>37.7</formula>
    </cfRule>
  </conditionalFormatting>
  <conditionalFormatting sqref="AJ38:AO38">
    <cfRule type="cellIs" dxfId="9" priority="7" operator="lessThan">
      <formula>0</formula>
    </cfRule>
    <cfRule type="cellIs" dxfId="8" priority="8" operator="greaterThan">
      <formula>0</formula>
    </cfRule>
  </conditionalFormatting>
  <conditionalFormatting sqref="AJ44:AM44">
    <cfRule type="cellIs" dxfId="7" priority="5" operator="lessThan">
      <formula>0</formula>
    </cfRule>
    <cfRule type="cellIs" dxfId="6" priority="6" operator="greaterThan">
      <formula>0</formula>
    </cfRule>
  </conditionalFormatting>
  <conditionalFormatting sqref="AJ44:AK44">
    <cfRule type="cellIs" dxfId="5" priority="3" operator="lessThan">
      <formula>0</formula>
    </cfRule>
    <cfRule type="cellIs" dxfId="4" priority="4" operator="greaterThan">
      <formula>37.7</formula>
    </cfRule>
  </conditionalFormatting>
  <conditionalFormatting sqref="AJ44:AO44">
    <cfRule type="cellIs" dxfId="3" priority="1" operator="lessThan">
      <formula>0</formula>
    </cfRule>
    <cfRule type="cellIs" dxfId="2" priority="2" operator="greaterThan">
      <formula>0</formula>
    </cfRule>
  </conditionalFormatting>
  <pageMargins left="0.39370078740157483" right="0.39370078740157483" top="0.78740157480314965" bottom="0.39370078740157483" header="0" footer="0"/>
  <pageSetup paperSize="8" scale="3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="93" zoomScaleNormal="93" workbookViewId="0">
      <selection activeCell="R10" sqref="R10"/>
    </sheetView>
  </sheetViews>
  <sheetFormatPr defaultRowHeight="15" x14ac:dyDescent="0.25"/>
  <cols>
    <col min="1" max="1" width="44.85546875" customWidth="1"/>
    <col min="2" max="2" width="4.140625" bestFit="1" customWidth="1"/>
    <col min="3" max="3" width="2.5703125" bestFit="1" customWidth="1"/>
    <col min="4" max="4" width="3.140625" bestFit="1" customWidth="1"/>
    <col min="5" max="5" width="15.5703125" customWidth="1"/>
    <col min="6" max="6" width="3.5703125" bestFit="1" customWidth="1"/>
    <col min="7" max="8" width="10.42578125" customWidth="1"/>
    <col min="9" max="9" width="9.28515625" bestFit="1" customWidth="1"/>
    <col min="10" max="10" width="10.5703125" customWidth="1"/>
    <col min="11" max="11" width="6.42578125" customWidth="1"/>
    <col min="12" max="12" width="8" bestFit="1" customWidth="1"/>
    <col min="13" max="13" width="7.140625" customWidth="1"/>
    <col min="17" max="17" width="9.140625" customWidth="1"/>
  </cols>
  <sheetData>
    <row r="1" spans="1:13" ht="30" customHeight="1" x14ac:dyDescent="0.25">
      <c r="M1" s="26" t="s">
        <v>179</v>
      </c>
    </row>
    <row r="2" spans="1:13" ht="43.5" customHeight="1" x14ac:dyDescent="0.25">
      <c r="A2" s="219" t="s">
        <v>98</v>
      </c>
      <c r="B2" s="219" t="s">
        <v>99</v>
      </c>
      <c r="C2" s="219"/>
      <c r="D2" s="219"/>
      <c r="E2" s="219"/>
      <c r="F2" s="219"/>
      <c r="G2" s="219" t="s">
        <v>153</v>
      </c>
      <c r="H2" s="219" t="s">
        <v>184</v>
      </c>
      <c r="I2" s="219" t="s">
        <v>185</v>
      </c>
      <c r="J2" s="219" t="s">
        <v>108</v>
      </c>
      <c r="K2" s="219" t="s">
        <v>186</v>
      </c>
      <c r="L2" s="219" t="s">
        <v>187</v>
      </c>
      <c r="M2" s="219"/>
    </row>
    <row r="3" spans="1:13" ht="83.25" customHeight="1" x14ac:dyDescent="0.25">
      <c r="A3" s="219"/>
      <c r="B3" s="7" t="s">
        <v>100</v>
      </c>
      <c r="C3" s="7" t="s">
        <v>101</v>
      </c>
      <c r="D3" s="7" t="s">
        <v>102</v>
      </c>
      <c r="E3" s="7" t="s">
        <v>103</v>
      </c>
      <c r="F3" s="7" t="s">
        <v>104</v>
      </c>
      <c r="G3" s="219"/>
      <c r="H3" s="219"/>
      <c r="I3" s="219"/>
      <c r="J3" s="219"/>
      <c r="K3" s="219"/>
      <c r="L3" s="40" t="s">
        <v>114</v>
      </c>
      <c r="M3" s="40" t="s">
        <v>0</v>
      </c>
    </row>
    <row r="4" spans="1:13" s="5" customFormat="1" ht="29.25" customHeight="1" x14ac:dyDescent="0.25">
      <c r="A4" s="6" t="s">
        <v>89</v>
      </c>
      <c r="B4" s="36">
        <v>395</v>
      </c>
      <c r="C4" s="36">
        <v>1</v>
      </c>
      <c r="D4" s="36">
        <v>13</v>
      </c>
      <c r="E4" s="36" t="s">
        <v>90</v>
      </c>
      <c r="F4" s="36"/>
      <c r="G4" s="44">
        <v>106.2491</v>
      </c>
      <c r="H4" s="44">
        <v>106.2491</v>
      </c>
      <c r="I4" s="38">
        <f>H4/G4*100</f>
        <v>100</v>
      </c>
      <c r="J4" s="45">
        <v>111.2663</v>
      </c>
      <c r="K4" s="38">
        <f>J4/G4*100</f>
        <v>104.72211058728969</v>
      </c>
      <c r="L4" s="46">
        <f>J4-G4</f>
        <v>5.0172000000000025</v>
      </c>
      <c r="M4" s="14">
        <f>L4/G4*100</f>
        <v>4.7221105872896834</v>
      </c>
    </row>
    <row r="5" spans="1:13" s="5" customFormat="1" ht="63.75" x14ac:dyDescent="0.25">
      <c r="A5" s="6" t="s">
        <v>91</v>
      </c>
      <c r="B5" s="36">
        <v>395</v>
      </c>
      <c r="C5" s="36">
        <v>1</v>
      </c>
      <c r="D5" s="36">
        <v>13</v>
      </c>
      <c r="E5" s="36" t="s">
        <v>90</v>
      </c>
      <c r="F5" s="36">
        <v>100</v>
      </c>
      <c r="G5" s="44">
        <v>87.142300000000006</v>
      </c>
      <c r="H5" s="44">
        <v>87.142300000000006</v>
      </c>
      <c r="I5" s="38">
        <f t="shared" ref="I5:I13" si="0">H5/G5*100</f>
        <v>100</v>
      </c>
      <c r="J5" s="45">
        <v>92.484099999999998</v>
      </c>
      <c r="K5" s="38">
        <f t="shared" ref="K5:K13" si="1">J5/G5*100</f>
        <v>106.12997361786411</v>
      </c>
      <c r="L5" s="46">
        <f t="shared" ref="L5:L13" si="2">J5-G5</f>
        <v>5.3417999999999921</v>
      </c>
      <c r="M5" s="14">
        <f t="shared" ref="M5:M13" si="3">L5/G5*100</f>
        <v>6.1299736178641044</v>
      </c>
    </row>
    <row r="6" spans="1:13" s="5" customFormat="1" ht="25.5" x14ac:dyDescent="0.25">
      <c r="A6" s="6" t="s">
        <v>92</v>
      </c>
      <c r="B6" s="36">
        <v>395</v>
      </c>
      <c r="C6" s="36">
        <v>1</v>
      </c>
      <c r="D6" s="36">
        <v>13</v>
      </c>
      <c r="E6" s="36" t="s">
        <v>90</v>
      </c>
      <c r="F6" s="36">
        <v>140</v>
      </c>
      <c r="G6" s="44">
        <v>87.142300000000006</v>
      </c>
      <c r="H6" s="44">
        <v>87.142300000000006</v>
      </c>
      <c r="I6" s="38">
        <f t="shared" ref="I6" si="4">H6/G6*100</f>
        <v>100</v>
      </c>
      <c r="J6" s="45">
        <v>92.484099999999998</v>
      </c>
      <c r="K6" s="38">
        <f t="shared" ref="K6" si="5">J6/G6*100</f>
        <v>106.12997361786411</v>
      </c>
      <c r="L6" s="46">
        <f t="shared" si="2"/>
        <v>5.3417999999999921</v>
      </c>
      <c r="M6" s="14">
        <f t="shared" si="3"/>
        <v>6.1299736178641044</v>
      </c>
    </row>
    <row r="7" spans="1:13" s="5" customFormat="1" ht="25.5" x14ac:dyDescent="0.25">
      <c r="A7" s="6" t="s">
        <v>93</v>
      </c>
      <c r="B7" s="36">
        <v>395</v>
      </c>
      <c r="C7" s="36">
        <v>1</v>
      </c>
      <c r="D7" s="36">
        <v>13</v>
      </c>
      <c r="E7" s="36" t="s">
        <v>90</v>
      </c>
      <c r="F7" s="36">
        <v>200</v>
      </c>
      <c r="G7" s="44">
        <v>16.576000000000001</v>
      </c>
      <c r="H7" s="44">
        <v>17.026499999999999</v>
      </c>
      <c r="I7" s="38">
        <f t="shared" si="0"/>
        <v>102.71778474903475</v>
      </c>
      <c r="J7" s="45">
        <v>18.675000000000001</v>
      </c>
      <c r="K7" s="38">
        <f t="shared" si="1"/>
        <v>112.6628861003861</v>
      </c>
      <c r="L7" s="46">
        <f t="shared" si="2"/>
        <v>2.0990000000000002</v>
      </c>
      <c r="M7" s="14">
        <f t="shared" si="3"/>
        <v>12.6628861003861</v>
      </c>
    </row>
    <row r="8" spans="1:13" s="5" customFormat="1" ht="38.25" x14ac:dyDescent="0.25">
      <c r="A8" s="6" t="s">
        <v>94</v>
      </c>
      <c r="B8" s="36">
        <v>395</v>
      </c>
      <c r="C8" s="36">
        <v>1</v>
      </c>
      <c r="D8" s="36">
        <v>13</v>
      </c>
      <c r="E8" s="36" t="s">
        <v>90</v>
      </c>
      <c r="F8" s="36">
        <v>240</v>
      </c>
      <c r="G8" s="44">
        <v>16.576000000000001</v>
      </c>
      <c r="H8" s="44">
        <v>17.026499999999999</v>
      </c>
      <c r="I8" s="38">
        <f t="shared" ref="I8:I10" si="6">H8/G8*100</f>
        <v>102.71778474903475</v>
      </c>
      <c r="J8" s="45">
        <v>18.675000000000001</v>
      </c>
      <c r="K8" s="38">
        <f t="shared" ref="K8:K10" si="7">J8/G8*100</f>
        <v>112.6628861003861</v>
      </c>
      <c r="L8" s="46">
        <f t="shared" si="2"/>
        <v>2.0990000000000002</v>
      </c>
      <c r="M8" s="14">
        <f t="shared" si="3"/>
        <v>12.6628861003861</v>
      </c>
    </row>
    <row r="9" spans="1:13" s="5" customFormat="1" x14ac:dyDescent="0.25">
      <c r="A9" s="152" t="s">
        <v>180</v>
      </c>
      <c r="B9" s="153">
        <v>395</v>
      </c>
      <c r="C9" s="154">
        <v>1</v>
      </c>
      <c r="D9" s="154">
        <v>13</v>
      </c>
      <c r="E9" s="155" t="s">
        <v>90</v>
      </c>
      <c r="F9" s="156" t="s">
        <v>181</v>
      </c>
      <c r="G9" s="44">
        <v>2.4352</v>
      </c>
      <c r="H9" s="44">
        <v>1.9702</v>
      </c>
      <c r="I9" s="38">
        <f t="shared" ref="I9" si="8">H9/G9*100</f>
        <v>80.905059132720098</v>
      </c>
      <c r="J9" s="45">
        <v>0</v>
      </c>
      <c r="K9" s="38">
        <f t="shared" ref="K9" si="9">J9/G9*100</f>
        <v>0</v>
      </c>
      <c r="L9" s="46">
        <f t="shared" ref="L9" si="10">J9-G9</f>
        <v>-2.4352</v>
      </c>
      <c r="M9" s="14">
        <f t="shared" ref="M9" si="11">L9/G9*100</f>
        <v>-100</v>
      </c>
    </row>
    <row r="10" spans="1:13" s="157" customFormat="1" ht="25.5" x14ac:dyDescent="0.25">
      <c r="A10" s="152" t="s">
        <v>182</v>
      </c>
      <c r="B10" s="153">
        <v>395</v>
      </c>
      <c r="C10" s="154">
        <v>1</v>
      </c>
      <c r="D10" s="154">
        <v>13</v>
      </c>
      <c r="E10" s="155" t="s">
        <v>90</v>
      </c>
      <c r="F10" s="156" t="s">
        <v>183</v>
      </c>
      <c r="G10" s="44">
        <v>2.4352</v>
      </c>
      <c r="H10" s="44">
        <v>1.9702</v>
      </c>
      <c r="I10" s="38">
        <f t="shared" si="6"/>
        <v>80.905059132720098</v>
      </c>
      <c r="J10" s="45">
        <v>0</v>
      </c>
      <c r="K10" s="38">
        <f t="shared" si="7"/>
        <v>0</v>
      </c>
      <c r="L10" s="46">
        <f t="shared" si="2"/>
        <v>-2.4352</v>
      </c>
      <c r="M10" s="14">
        <f t="shared" si="3"/>
        <v>-100</v>
      </c>
    </row>
    <row r="11" spans="1:13" s="5" customFormat="1" x14ac:dyDescent="0.25">
      <c r="A11" s="6" t="s">
        <v>95</v>
      </c>
      <c r="B11" s="36">
        <v>395</v>
      </c>
      <c r="C11" s="36">
        <v>1</v>
      </c>
      <c r="D11" s="36">
        <v>13</v>
      </c>
      <c r="E11" s="36" t="s">
        <v>90</v>
      </c>
      <c r="F11" s="36">
        <v>800</v>
      </c>
      <c r="G11" s="44">
        <v>9.5600000000000004E-2</v>
      </c>
      <c r="H11" s="44">
        <v>0.1101</v>
      </c>
      <c r="I11" s="38">
        <f t="shared" si="0"/>
        <v>115.1673640167364</v>
      </c>
      <c r="J11" s="45">
        <v>0.1072</v>
      </c>
      <c r="K11" s="38">
        <f t="shared" si="1"/>
        <v>112.13389121338912</v>
      </c>
      <c r="L11" s="46">
        <f t="shared" si="2"/>
        <v>1.1599999999999999E-2</v>
      </c>
      <c r="M11" s="14">
        <f t="shared" si="3"/>
        <v>12.13389121338912</v>
      </c>
    </row>
    <row r="12" spans="1:13" s="5" customFormat="1" x14ac:dyDescent="0.25">
      <c r="A12" s="6" t="s">
        <v>96</v>
      </c>
      <c r="B12" s="36">
        <v>395</v>
      </c>
      <c r="C12" s="36">
        <v>1</v>
      </c>
      <c r="D12" s="36">
        <v>13</v>
      </c>
      <c r="E12" s="36" t="s">
        <v>90</v>
      </c>
      <c r="F12" s="36">
        <v>830</v>
      </c>
      <c r="G12" s="44">
        <v>0</v>
      </c>
      <c r="H12" s="44">
        <v>30.2</v>
      </c>
      <c r="I12" s="38"/>
      <c r="J12" s="45">
        <v>0</v>
      </c>
      <c r="K12" s="38"/>
      <c r="L12" s="46">
        <f t="shared" si="2"/>
        <v>0</v>
      </c>
      <c r="M12" s="14"/>
    </row>
    <row r="13" spans="1:13" s="5" customFormat="1" x14ac:dyDescent="0.25">
      <c r="A13" s="6" t="s">
        <v>97</v>
      </c>
      <c r="B13" s="36">
        <v>395</v>
      </c>
      <c r="C13" s="36">
        <v>1</v>
      </c>
      <c r="D13" s="36">
        <v>13</v>
      </c>
      <c r="E13" s="36" t="s">
        <v>90</v>
      </c>
      <c r="F13" s="36">
        <v>850</v>
      </c>
      <c r="G13" s="44">
        <v>9.5600000000000004E-2</v>
      </c>
      <c r="H13" s="44">
        <v>7.9899999999999999E-2</v>
      </c>
      <c r="I13" s="38">
        <f t="shared" si="0"/>
        <v>83.577405857740587</v>
      </c>
      <c r="J13" s="45">
        <v>0.1072</v>
      </c>
      <c r="K13" s="38">
        <f t="shared" si="1"/>
        <v>112.13389121338912</v>
      </c>
      <c r="L13" s="46">
        <f t="shared" si="2"/>
        <v>1.1599999999999999E-2</v>
      </c>
      <c r="M13" s="14">
        <f t="shared" si="3"/>
        <v>12.13389121338912</v>
      </c>
    </row>
  </sheetData>
  <mergeCells count="8">
    <mergeCell ref="A2:A3"/>
    <mergeCell ref="L2:M2"/>
    <mergeCell ref="B2:F2"/>
    <mergeCell ref="G2:G3"/>
    <mergeCell ref="H2:H3"/>
    <mergeCell ref="J2:J3"/>
    <mergeCell ref="K2:K3"/>
    <mergeCell ref="I2:I3"/>
  </mergeCells>
  <conditionalFormatting sqref="L4:M13">
    <cfRule type="cellIs" dxfId="1" priority="1" operator="lessThan">
      <formula>0</formula>
    </cfRule>
    <cfRule type="cellIs" dxfId="0" priority="2" operator="greaterThan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2</vt:lpstr>
      <vt:lpstr>3</vt:lpstr>
      <vt:lpstr>4</vt:lpstr>
      <vt:lpstr>5</vt:lpstr>
      <vt:lpstr>1</vt:lpstr>
      <vt:lpstr>'2'!Заголовки_для_печати</vt:lpstr>
      <vt:lpstr>'4'!Заголовки_для_печати</vt:lpstr>
      <vt:lpstr>'5'!Заголовки_для_печати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Расторгуева Анна Игоревна</dc:creator>
  <cp:lastModifiedBy>Расторгуева Анна Игоревна</cp:lastModifiedBy>
  <cp:lastPrinted>2017-10-30T09:50:43Z</cp:lastPrinted>
  <dcterms:created xsi:type="dcterms:W3CDTF">2015-11-11T09:31:44Z</dcterms:created>
  <dcterms:modified xsi:type="dcterms:W3CDTF">2017-10-30T10:44:21Z</dcterms:modified>
</cp:coreProperties>
</file>